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odeName="ThisWorkbook" hidePivotFieldList="1" autoCompressPictures="0"/>
  <bookViews>
    <workbookView xWindow="0" yWindow="0" windowWidth="33600" windowHeight="2048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Here)'!$A$1:$I$29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69" i="1"/>
  <c r="J69" i="1"/>
  <c r="D70" i="1"/>
  <c r="J70" i="1"/>
  <c r="D71" i="1"/>
  <c r="J71" i="1"/>
  <c r="D72" i="1"/>
  <c r="J72" i="1"/>
  <c r="D73" i="1"/>
  <c r="J73" i="1"/>
  <c r="D74" i="1"/>
  <c r="J74" i="1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<sst xmlns="http://schemas.openxmlformats.org/spreadsheetml/2006/main" count="3279" uniqueCount="907">
  <si>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</si>
  <si>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</si>
  <si>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</si>
  <si>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</si>
  <si>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</si>
  <si>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</si>
  <si>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</si>
  <si>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</si>
  <si>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</si>
  <si>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</si>
  <si>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</si>
  <si>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</si>
  <si>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</si>
  <si>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</si>
  <si>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</si>
  <si>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</si>
  <si>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</si>
  <si>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</si>
  <si>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</si>
  <si>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</si>
  <si>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</si>
  <si>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</si>
  <si>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</si>
  <si>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</si>
  <si>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</si>
  <si>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</si>
  <si>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</si>
  <si>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</si>
  <si>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</si>
  <si>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</si>
  <si>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</si>
  <si>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</si>
  <si>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</si>
  <si>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</si>
  <si>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</si>
  <si>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</si>
  <si>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</si>
  <si>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</si>
  <si>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</si>
  <si>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</si>
  <si>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</si>
  <si>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</si>
  <si>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</si>
  <si>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</si>
  <si>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</si>
  <si>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</si>
  <si>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</si>
  <si>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</si>
  <si>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</si>
  <si>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</si>
  <si>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</si>
  <si>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</si>
  <si>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</si>
  <si>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</si>
  <si>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</si>
  <si>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</si>
  <si>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</si>
  <si>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</si>
  <si>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</si>
  <si>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</si>
  <si>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</si>
  <si>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</si>
  <si>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</si>
  <si>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</si>
  <si>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</si>
  <si>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</si>
  <si>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</si>
  <si>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</si>
  <si>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</si>
  <si>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</si>
  <si>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</si>
  <si>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</si>
  <si>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</si>
  <si>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</si>
  <si>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</si>
  <si>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</si>
  <si>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</si>
  <si>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</si>
  <si>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</si>
  <si>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</si>
  <si>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</si>
  <si>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</si>
  <si>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</si>
  <si>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</si>
  <si>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</si>
  <si>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</si>
  <si>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</si>
  <si>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</si>
  <si>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</si>
  <si>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</si>
  <si>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</si>
  <si>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</si>
  <si>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</si>
  <si>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</si>
  <si>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</si>
  <si>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</si>
  <si>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</si>
  <si>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</si>
  <si>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</si>
  <si>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</si>
  <si>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</si>
  <si>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</si>
  <si>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</si>
  <si>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</si>
  <si>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</si>
  <si>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</si>
  <si>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</si>
  <si>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</si>
  <si>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</si>
  <si>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</si>
  <si>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</si>
  <si>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</si>
  <si>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</si>
  <si>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</si>
  <si>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</si>
  <si>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</si>
  <si>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</si>
  <si>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</si>
  <si>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</si>
  <si>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</si>
  <si>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</si>
  <si>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</si>
  <si>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</si>
  <si>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</si>
  <si>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</si>
  <si>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</si>
  <si>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</si>
  <si>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</si>
  <si>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</si>
  <si>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</si>
  <si>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</si>
  <si>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</si>
  <si>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</si>
  <si>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</si>
  <si>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</si>
  <si>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</si>
  <si>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</si>
  <si>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</si>
  <si>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</si>
  <si>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</si>
  <si>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</si>
  <si>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</si>
  <si>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</si>
  <si>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</si>
  <si>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</si>
  <si>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</si>
  <si>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</si>
  <si>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</si>
  <si>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</si>
  <si>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</si>
  <si>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</si>
  <si>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</si>
  <si>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</si>
  <si>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</si>
  <si>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</si>
  <si>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</si>
  <si>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</si>
  <si>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</si>
  <si>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</si>
  <si>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</si>
  <si>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</si>
  <si>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</si>
  <si>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</si>
  <si>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</si>
  <si>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</si>
  <si>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</si>
  <si>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</si>
  <si>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</si>
  <si>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</si>
  <si>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</si>
  <si>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</si>
  <si>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</si>
  <si>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</si>
  <si>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</si>
  <si>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</si>
  <si>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</si>
  <si>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</si>
  <si>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</si>
  <si>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</si>
  <si>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</si>
  <si>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</si>
  <si>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</si>
  <si>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</si>
  <si>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</si>
  <si>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</si>
  <si>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</si>
  <si>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</si>
  <si>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</si>
  <si>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</si>
  <si>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</si>
  <si>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</si>
  <si>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</si>
  <si>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</si>
  <si>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</si>
  <si>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</si>
  <si>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</si>
  <si>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</si>
  <si>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</si>
  <si>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</si>
  <si>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</si>
  <si>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</si>
  <si>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</si>
  <si>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</si>
  <si>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</si>
  <si>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</si>
  <si>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</si>
  <si>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</si>
  <si>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</si>
  <si>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</si>
  <si>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</si>
  <si>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</si>
  <si>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</si>
  <si>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</si>
  <si>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</si>
  <si>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</si>
  <si>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</si>
  <si>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</si>
  <si>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</si>
  <si>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</si>
  <si>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</si>
  <si>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</si>
  <si>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</si>
  <si>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</si>
  <si>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</si>
  <si>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</si>
  <si>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</si>
  <si>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</si>
  <si>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</si>
  <si>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</si>
  <si>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</si>
  <si>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</si>
  <si>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</si>
  <si>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</si>
  <si>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</si>
  <si>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</si>
  <si>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</si>
  <si>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</si>
  <si>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</si>
  <si>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</si>
  <si>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</si>
  <si>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</si>
  <si>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</si>
  <si>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</si>
  <si>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</si>
  <si>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</si>
  <si>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</si>
  <si>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</si>
  <si>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</si>
  <si>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</si>
  <si>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</si>
  <si>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</si>
  <si>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</si>
  <si>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</si>
  <si>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</si>
  <si>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</si>
  <si>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</si>
  <si>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</si>
  <si>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</si>
  <si>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</si>
  <si>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</si>
  <si>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</si>
  <si>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</si>
  <si>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</si>
  <si>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</si>
  <si>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</si>
  <si>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</si>
  <si>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</si>
  <si>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</si>
  <si>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</si>
  <si>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</si>
  <si>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</si>
  <si>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</si>
  <si>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</si>
  <si>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</si>
  <si>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</si>
  <si>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</si>
  <si>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</si>
  <si>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</si>
  <si>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</si>
  <si>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</si>
  <si>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</si>
  <si>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</si>
  <si>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</si>
  <si>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</si>
  <si>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</si>
  <si>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</si>
  <si>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</si>
  <si>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</si>
  <si>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</si>
  <si>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</si>
  <si>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</si>
  <si>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</si>
  <si>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</si>
  <si>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</si>
  <si>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</si>
  <si>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</si>
  <si>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</si>
  <si>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</si>
  <si>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</si>
  <si>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</si>
  <si>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</si>
  <si>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</si>
  <si>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</si>
  <si>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</si>
  <si>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</si>
  <si>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</si>
  <si>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</si>
  <si>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</si>
  <si>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</si>
  <si>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</si>
  <si>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</si>
  <si>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</si>
  <si>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</si>
  <si>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</si>
  <si>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</si>
  <si>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</si>
  <si>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</si>
  <si>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</si>
  <si>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</si>
  <si>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</si>
  <si>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</si>
  <si>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</si>
  <si>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</si>
  <si>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</si>
  <si>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</si>
  <si>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</si>
  <si>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</si>
  <si>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</si>
  <si>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</si>
  <si>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</si>
  <si>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</si>
  <si>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</si>
  <si>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</si>
  <si>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</si>
  <si>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</si>
  <si>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</si>
  <si>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</si>
  <si>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</si>
  <si>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</si>
  <si>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</si>
  <si>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</si>
  <si>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</si>
  <si>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</si>
  <si>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</si>
  <si>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</si>
  <si>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</si>
  <si>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</si>
  <si>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</si>
  <si>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</si>
  <si>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</si>
  <si>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</si>
  <si>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</si>
  <si>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</si>
  <si>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</si>
  <si>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</si>
  <si>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</si>
  <si>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</si>
  <si>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</si>
  <si>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</si>
  <si>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</si>
  <si>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</si>
  <si>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</si>
  <si>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</si>
  <si>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</si>
  <si>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</si>
  <si>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</si>
  <si>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</si>
  <si>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</si>
  <si>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</si>
  <si>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</si>
  <si>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</si>
  <si>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</si>
  <si>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</si>
  <si>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</si>
  <si>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</si>
  <si>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</si>
  <si>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</si>
  <si>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</si>
  <si>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</si>
  <si>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</si>
  <si>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</si>
  <si>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</si>
  <si>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</si>
  <si>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</si>
  <si>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</si>
  <si>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</si>
  <si>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</si>
  <si>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</si>
  <si>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</si>
  <si>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</si>
  <si>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</si>
  <si>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</si>
  <si>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</si>
  <si>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</si>
  <si>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</si>
  <si>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</si>
  <si>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</si>
  <si>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</si>
  <si>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</si>
  <si>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</si>
  <si>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</si>
  <si>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</si>
  <si>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</si>
  <si>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</si>
  <si>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</si>
  <si>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</si>
  <si>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</si>
  <si>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</si>
  <si>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</si>
  <si>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</si>
  <si>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</si>
  <si>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</si>
  <si>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</si>
  <si>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</si>
  <si>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</si>
  <si>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</si>
  <si>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</si>
  <si>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</si>
  <si>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</si>
  <si>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</si>
  <si>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</si>
  <si>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</si>
  <si>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</si>
  <si>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</si>
  <si>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</si>
  <si>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</si>
  <si>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</si>
  <si>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</si>
  <si>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</si>
  <si>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</si>
  <si>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</si>
  <si>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</si>
  <si>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</si>
  <si>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</si>
  <si>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</si>
  <si>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</si>
  <si>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</si>
  <si>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</si>
  <si>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</si>
  <si>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</si>
  <si>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</si>
  <si>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</si>
  <si>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</si>
  <si>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</si>
  <si>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</si>
  <si>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</si>
  <si>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</si>
  <si>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</si>
  <si>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</si>
  <si>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</si>
  <si>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</si>
  <si>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</si>
  <si>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</si>
  <si>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</si>
  <si>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</si>
  <si>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</si>
  <si>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</si>
  <si>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</si>
  <si>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</si>
  <si>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</si>
  <si>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</si>
  <si>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</si>
  <si>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</si>
  <si>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</si>
  <si>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</si>
  <si>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</si>
  <si>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</si>
  <si>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</si>
  <si>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</si>
  <si>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</si>
  <si>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</si>
  <si>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</si>
  <si>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</si>
  <si>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</si>
  <si>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</si>
  <si>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</si>
  <si>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</si>
  <si>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</si>
  <si>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</si>
  <si>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</si>
  <si>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</si>
  <si>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</si>
  <si>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</si>
  <si>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</si>
  <si>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</si>
  <si>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</si>
  <si>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</si>
  <si>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</si>
  <si>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</si>
  <si>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</si>
  <si>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</si>
  <si>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</si>
  <si>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</si>
  <si>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</si>
  <si>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</si>
  <si>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</si>
  <si>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</si>
  <si>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</si>
  <si>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</si>
  <si>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</si>
  <si>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</si>
  <si>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</si>
  <si>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</si>
  <si>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</si>
  <si>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</si>
  <si>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</si>
  <si>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</si>
  <si>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</si>
  <si>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</si>
  <si>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</si>
  <si>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</si>
  <si>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</si>
  <si>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</si>
  <si>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</si>
  <si>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</si>
  <si>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</si>
  <si>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</si>
  <si>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</si>
  <si>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</si>
  <si>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</si>
  <si>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</si>
  <si>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</si>
  <si>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</si>
  <si>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</si>
  <si>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</si>
  <si>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</si>
  <si>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</si>
  <si>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</si>
  <si>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</si>
  <si>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</si>
  <si>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</si>
  <si>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</si>
  <si>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</si>
  <si>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</si>
  <si>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</si>
  <si>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</si>
  <si>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</si>
  <si>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</si>
  <si>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</si>
  <si>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</si>
  <si>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</si>
  <si>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</si>
  <si>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</si>
  <si>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</si>
  <si>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</si>
  <si>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</si>
  <si>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</si>
  <si>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</si>
  <si>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</si>
  <si>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</si>
  <si>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</si>
  <si>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</si>
  <si>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</si>
  <si>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</si>
  <si>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</si>
  <si>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</si>
  <si>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</si>
  <si>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</si>
  <si>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</si>
  <si>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</si>
  <si>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</si>
  <si>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</si>
  <si>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</si>
  <si>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</si>
  <si>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</si>
  <si>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</si>
  <si>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</si>
  <si>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</si>
  <si>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</si>
  <si>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</si>
  <si>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</si>
  <si>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</si>
  <si>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</si>
  <si>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</si>
  <si>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</si>
  <si>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</si>
  <si>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</si>
  <si>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</si>
  <si>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</si>
  <si>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</si>
  <si>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</si>
  <si>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</si>
  <si>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</si>
  <si>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</si>
  <si>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</si>
  <si>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</si>
  <si>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</si>
  <si>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</si>
  <si>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</si>
  <si>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</si>
  <si>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</si>
  <si>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</si>
  <si>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</si>
  <si>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</si>
  <si>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</si>
  <si>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</si>
  <si>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</si>
  <si>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</si>
  <si>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</si>
  <si>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</si>
  <si>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</si>
  <si>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</si>
  <si>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</si>
  <si>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</si>
  <si>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</si>
  <si>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</si>
  <si>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</si>
  <si>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</si>
  <si>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</si>
  <si>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</si>
  <si>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</si>
  <si>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</si>
  <si>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</si>
  <si>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</si>
  <si>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</si>
  <si>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</si>
  <si>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</si>
  <si>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</si>
  <si>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</si>
  <si>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</si>
  <si>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</si>
  <si>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</si>
  <si>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</si>
  <si>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</si>
  <si>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</si>
  <si>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</si>
  <si>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</si>
  <si>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</si>
  <si>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</si>
  <si>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</si>
  <si>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</si>
  <si>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</si>
  <si>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</si>
  <si>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</si>
  <si>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</si>
  <si>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</si>
  <si>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</si>
  <si>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</si>
  <si>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</si>
  <si>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</si>
  <si>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</si>
  <si>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</si>
  <si>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</si>
  <si>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</si>
  <si>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</si>
  <si>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</si>
  <si>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</si>
  <si>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</si>
  <si>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</si>
  <si>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</si>
  <si>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</si>
  <si>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</si>
  <si>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</si>
  <si>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</si>
  <si>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</si>
  <si>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</si>
  <si>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</si>
  <si>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</si>
  <si>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</si>
  <si>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</si>
  <si>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</si>
  <si>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</si>
  <si>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</si>
  <si>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</si>
  <si>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</si>
  <si>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</si>
  <si>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</si>
  <si>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</si>
  <si>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</si>
  <si>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</si>
  <si>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</si>
  <si>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</si>
  <si>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</si>
  <si>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</si>
  <si>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</si>
  <si>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</si>
  <si>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</si>
  <si>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</si>
  <si>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</si>
  <si>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</si>
  <si>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</si>
  <si>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</si>
  <si>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</si>
  <si>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</si>
  <si>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</si>
  <si>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</si>
  <si>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</si>
  <si>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</si>
  <si>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</si>
  <si>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</si>
  <si>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</si>
  <si>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</si>
  <si>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</si>
  <si>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</si>
  <si>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</si>
  <si>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</si>
  <si>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</si>
  <si>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</si>
  <si>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</si>
  <si>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</si>
  <si>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</si>
  <si>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</si>
  <si>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</si>
  <si>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</si>
  <si>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</si>
  <si>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</si>
  <si>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</si>
  <si>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</si>
  <si>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</si>
  <si>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</si>
  <si>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</si>
  <si>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</si>
  <si>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</si>
  <si>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</si>
  <si>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</si>
  <si>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</si>
  <si>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</si>
  <si>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</si>
  <si>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</si>
  <si>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</si>
  <si>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</si>
  <si>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</si>
  <si>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</si>
  <si>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</si>
  <si>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</si>
  <si>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</si>
  <si>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</si>
  <si>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</si>
  <si>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</si>
  <si>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</si>
  <si>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</si>
  <si>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</si>
  <si>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</si>
  <si>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</si>
  <si>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</si>
  <si>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</si>
  <si>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</si>
  <si>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</si>
  <si>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</si>
  <si>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</si>
  <si>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</si>
  <si>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</si>
  <si>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</si>
  <si>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</si>
  <si>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</si>
  <si>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</si>
  <si>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</si>
  <si>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</si>
  <si>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</si>
  <si>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</si>
  <si>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</si>
  <si>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</si>
  <si>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</si>
  <si>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</si>
  <si>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</si>
  <si>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</si>
  <si>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</si>
  <si>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</si>
  <si>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</si>
  <si>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</si>
  <si>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</si>
  <si>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</si>
  <si>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</si>
  <si>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</si>
  <si>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</si>
  <si>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</si>
  <si>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</si>
  <si>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</si>
  <si>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</si>
  <si>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</si>
  <si>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</si>
  <si>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</si>
  <si>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</si>
  <si>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</si>
  <si>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</si>
  <si>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</si>
  <si>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</si>
  <si>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</si>
  <si>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</si>
  <si>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</si>
  <si>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</si>
  <si>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</si>
  <si>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</si>
  <si>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</si>
  <si>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</si>
  <si>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</si>
  <si>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</si>
  <si>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</si>
  <si>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</si>
  <si>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</si>
  <si>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</si>
  <si>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</si>
  <si>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</si>
  <si>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</si>
  <si>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</si>
  <si>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</si>
  <si>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</si>
  <si>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</si>
  <si>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</si>
  <si>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</si>
  <si>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</si>
  <si>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</si>
  <si>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</si>
  <si>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</si>
  <si>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</si>
  <si>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</si>
  <si>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</si>
  <si>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</si>
  <si>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</si>
  <si>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</si>
  <si>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</si>
  <si>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</si>
  <si>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</si>
  <si>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</si>
  <si>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</si>
  <si>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</si>
  <si>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</si>
  <si>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</si>
  <si>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</si>
  <si>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</si>
  <si>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</si>
  <si>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</si>
  <si>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</si>
  <si>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</si>
  <si>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</si>
  <si>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</si>
  <si>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</si>
  <si>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</si>
  <si>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</si>
  <si>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</si>
  <si>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</si>
  <si>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</si>
  <si>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</si>
  <si>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</si>
  <si>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</si>
  <si>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</si>
  <si>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</si>
  <si>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</si>
  <si>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</si>
  <si>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</si>
  <si>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</si>
  <si>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</si>
  <si>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</si>
  <si>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</si>
  <si>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</si>
  <si>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</si>
  <si>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</si>
  <si>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</si>
  <si>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</si>
  <si>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</si>
  <si>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</si>
  <si>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</si>
  <si>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</si>
  <si>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</si>
  <si>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</si>
  <si>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</si>
  <si>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</si>
  <si>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</si>
  <si>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</si>
  <si>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</si>
  <si>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</si>
  <si>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</si>
  <si>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</si>
  <si>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</si>
  <si>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</si>
  <si>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</si>
  <si>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</si>
  <si>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</si>
  <si>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</si>
  <si>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</si>
  <si>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</si>
  <si>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</si>
  <si>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</si>
  <si>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</si>
  <si>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</si>
  <si>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</si>
  <si>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</si>
  <si>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</si>
  <si>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</si>
  <si>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</si>
  <si>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</si>
  <si>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</si>
  <si>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</si>
  <si>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</si>
  <si>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</si>
  <si>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</si>
  <si>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</si>
  <si>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</si>
  <si>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</si>
  <si>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</si>
  <si>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</si>
  <si>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</si>
  <si>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</si>
  <si>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</si>
  <si>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</si>
  <si>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</si>
  <si>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</si>
  <si>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Tc standard</t>
  </si>
  <si>
    <t>solid</t>
  </si>
  <si>
    <t>oxide</t>
  </si>
  <si>
    <t>liquid</t>
  </si>
  <si>
    <t>Uranium samples</t>
  </si>
  <si>
    <t>3/7/2014</t>
  </si>
  <si>
    <t>4/28/2014</t>
  </si>
  <si>
    <t>4/29/2014</t>
  </si>
  <si>
    <t>Radiation Protection 75R-0123</t>
  </si>
  <si>
    <t>Attn: Wayne Lukens, RWA 1113, 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</si>
</sst>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746.408974768521" createdVersion="3" refreshedVersion="4" minRefreshableVersion="3" recordCount="179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Tc-99"/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E-3" maxValue="0.5"/>
    </cacheField>
    <cacheField name="Activity (Bq)" numFmtId="11">
      <sharedItems containsMixedTypes="1" containsNumber="1" minValue="248.64" maxValue="62900000.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6.72E-9" maxValue="1.7000000000000001E-3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Tc standard"/>
    <x v="0"/>
    <n v="2E-3"/>
    <n v="1258000.0000000002"/>
    <s v="solid"/>
    <s v="oxide"/>
    <n v="7"/>
    <s v="1k"/>
    <m/>
    <n v="3.4000000000000007E-5"/>
    <m/>
  </r>
  <r>
    <s v="Tc liquid samples (many)"/>
    <x v="0"/>
    <n v="0.1"/>
    <n v="62900000.000000007"/>
    <s v="liquid"/>
    <s v="Compound"/>
    <n v="7"/>
    <s v="1j"/>
    <m/>
    <n v="1.7000000000000001E-3"/>
    <m/>
  </r>
  <r>
    <s v="Ts solid samples (many)"/>
    <x v="0"/>
    <n v="0.1"/>
    <n v="62900000.000000007"/>
    <s v="solid"/>
    <s v="oxide"/>
    <n v="7"/>
    <s v="1a"/>
    <m/>
    <n v="1.7000000000000001E-3"/>
    <m/>
  </r>
  <r>
    <s v="Tc solid samples (many)"/>
    <x v="0"/>
    <n v="0.1"/>
    <n v="62900000.000000007"/>
    <s v="solid"/>
    <s v="oxide"/>
    <n v="7"/>
    <s v="1j"/>
    <m/>
    <n v="1.7000000000000001E-3"/>
    <m/>
  </r>
  <r>
    <s v="Uranium reference"/>
    <x v="1"/>
    <n v="0.02"/>
    <n v="248.64"/>
    <s v="solid"/>
    <s v="oxide"/>
    <n v="7"/>
    <s v="3a"/>
    <m/>
    <n v="6.72E-9"/>
    <m/>
  </r>
  <r>
    <s v="Uranium samples"/>
    <x v="1"/>
    <n v="0.5"/>
    <n v="6216"/>
    <s v="solid"/>
    <s v="oxide"/>
    <n v="7"/>
    <s v="1a"/>
    <m/>
    <n v="1.68E-7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5"/>
        <item m="1" x="10"/>
        <item m="1" x="15"/>
        <item m="1" x="16"/>
        <item m="1" x="3"/>
        <item m="1" x="14"/>
        <item m="1" x="8"/>
        <item m="1" x="18"/>
        <item m="1" x="21"/>
        <item m="1" x="9"/>
        <item m="1" x="11"/>
        <item m="1" x="12"/>
        <item m="1" x="7"/>
        <item x="0"/>
        <item m="1" x="13"/>
        <item m="1" x="4"/>
        <item x="1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4"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2" totalsRowShown="0" headerRowDxfId="24" dataDxfId="23">
  <autoFilter ref="A23:K202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zoomScale="85" zoomScaleNormal="85" zoomScalePageLayoutView="85" workbookViewId="0">
      <selection activeCell="G42" sqref="G42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905</v>
      </c>
      <c r="C5" s="9" t="s">
        <v>881</v>
      </c>
      <c r="K5" s="11"/>
    </row>
    <row r="6" spans="1:11">
      <c r="A6" s="18" t="s">
        <v>11</v>
      </c>
      <c r="B6" s="11" t="s">
        <v>906</v>
      </c>
      <c r="K6" s="11"/>
    </row>
    <row r="7" spans="1:11">
      <c r="A7" s="18" t="s">
        <v>878</v>
      </c>
      <c r="B7" s="11" t="s">
        <v>886</v>
      </c>
      <c r="K7" s="11"/>
    </row>
    <row r="8" spans="1:11">
      <c r="A8" s="18" t="s">
        <v>13</v>
      </c>
      <c r="B8" s="11" t="s">
        <v>887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888</v>
      </c>
      <c r="K11" s="11"/>
    </row>
    <row r="12" spans="1:11">
      <c r="A12" s="18" t="s">
        <v>26</v>
      </c>
      <c r="B12" s="23" t="s">
        <v>889</v>
      </c>
      <c r="K12" s="23"/>
    </row>
    <row r="13" spans="1:11">
      <c r="A13" s="18" t="s">
        <v>839</v>
      </c>
      <c r="B13" s="45" t="s">
        <v>890</v>
      </c>
      <c r="K13" s="12"/>
    </row>
    <row r="14" spans="1:11">
      <c r="A14" s="18" t="s">
        <v>16</v>
      </c>
      <c r="B14" s="30" t="s">
        <v>902</v>
      </c>
      <c r="K14" s="30"/>
    </row>
    <row r="15" spans="1:11">
      <c r="A15" s="18" t="s">
        <v>41</v>
      </c>
      <c r="B15" s="45" t="s">
        <v>892</v>
      </c>
      <c r="C15" s="9" t="s">
        <v>854</v>
      </c>
      <c r="K15" s="12"/>
    </row>
    <row r="16" spans="1:11">
      <c r="A16" s="18" t="s">
        <v>40</v>
      </c>
      <c r="B16" s="46" t="s">
        <v>903</v>
      </c>
      <c r="C16" s="9" t="s">
        <v>854</v>
      </c>
      <c r="K16" s="14"/>
    </row>
    <row r="17" spans="1:34">
      <c r="A17" s="18" t="s">
        <v>811</v>
      </c>
      <c r="B17" s="45" t="s">
        <v>904</v>
      </c>
      <c r="C17" s="9" t="s">
        <v>853</v>
      </c>
      <c r="K17" s="13"/>
    </row>
    <row r="18" spans="1:34">
      <c r="A18" s="18" t="s">
        <v>42</v>
      </c>
      <c r="B18" s="11" t="s">
        <v>891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897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898</v>
      </c>
      <c r="F24" s="10" t="s">
        <v>899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893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900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894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898</v>
      </c>
      <c r="F26" s="10" t="s">
        <v>899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895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898</v>
      </c>
      <c r="F27" s="10" t="s">
        <v>899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896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898</v>
      </c>
      <c r="F28" s="10" t="s">
        <v>899</v>
      </c>
      <c r="G28" s="10">
        <v>7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901</v>
      </c>
      <c r="B29" s="9" t="s">
        <v>35</v>
      </c>
      <c r="C29" s="19">
        <v>0.5</v>
      </c>
      <c r="D29" s="32">
        <f>IF('Notice Data (Enter Data Here)'!$C29="","",'Notice Data (Enter Data Here)'!$C29*VLOOKUP('Notice Data (Enter Data Here)'!$B29,Doedata,4)*37000000000)</f>
        <v>6216</v>
      </c>
      <c r="E29" s="10" t="s">
        <v>898</v>
      </c>
      <c r="F29" s="10" t="s">
        <v>899</v>
      </c>
      <c r="G29" s="10">
        <v>7</v>
      </c>
      <c r="H29" s="10" t="s">
        <v>826</v>
      </c>
      <c r="I29" s="10"/>
      <c r="J29" s="27">
        <f>IF('Notice Data (Enter Data Here)'!$D29="","",'Notice Data (Enter Data Here)'!$D29/37000000000)</f>
        <v>1.68E-7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D203" s="18"/>
      <c r="K203" s="44"/>
      <c r="AD203" s="31" t="s">
        <v>235</v>
      </c>
      <c r="AE203" s="18"/>
      <c r="AF203" s="18"/>
      <c r="AG203" s="18"/>
      <c r="AH203" s="18"/>
    </row>
    <row r="204" spans="3:34">
      <c r="D204" s="18"/>
      <c r="K204" s="44"/>
      <c r="AD204" s="31" t="s">
        <v>236</v>
      </c>
      <c r="AE204" s="18"/>
      <c r="AF204" s="18"/>
      <c r="AG204" s="18"/>
      <c r="AH204" s="18"/>
    </row>
    <row r="205" spans="3:34">
      <c r="D205" s="18"/>
      <c r="K205" s="44"/>
      <c r="AD205" s="31" t="s">
        <v>237</v>
      </c>
      <c r="AE205" s="18"/>
      <c r="AF205" s="18"/>
      <c r="AG205" s="18"/>
      <c r="AH205" s="18"/>
    </row>
    <row r="206" spans="3:34">
      <c r="D206" s="18"/>
      <c r="K206" s="44"/>
      <c r="AD206" s="31" t="s">
        <v>238</v>
      </c>
      <c r="AE206" s="18"/>
      <c r="AF206" s="18"/>
      <c r="AG206" s="18"/>
      <c r="AH206" s="18"/>
    </row>
    <row r="207" spans="3:34">
      <c r="D207" s="18"/>
      <c r="K207" s="44"/>
      <c r="AD207" s="31" t="s">
        <v>239</v>
      </c>
      <c r="AE207" s="18"/>
      <c r="AF207" s="18"/>
      <c r="AG207" s="18"/>
      <c r="AH207" s="18"/>
    </row>
    <row r="208" spans="3:34">
      <c r="D208" s="18"/>
      <c r="K208" s="44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AD422" s="31" t="s">
        <v>455</v>
      </c>
      <c r="AE422" s="18"/>
      <c r="AF422" s="18"/>
      <c r="AG422" s="18"/>
      <c r="AH422" s="18"/>
    </row>
    <row r="423" spans="4:34">
      <c r="AD423" s="31" t="s">
        <v>456</v>
      </c>
      <c r="AE423" s="18"/>
      <c r="AF423" s="18"/>
      <c r="AG423" s="18"/>
      <c r="AH423" s="18"/>
    </row>
    <row r="424" spans="4:34">
      <c r="AD424" s="31" t="s">
        <v>457</v>
      </c>
      <c r="AE424" s="18"/>
      <c r="AF424" s="18"/>
      <c r="AG424" s="18"/>
      <c r="AH424" s="18"/>
    </row>
    <row r="425" spans="4:34">
      <c r="AD425" s="31" t="s">
        <v>458</v>
      </c>
      <c r="AE425" s="18"/>
      <c r="AF425" s="18"/>
      <c r="AG425" s="18"/>
      <c r="AH425" s="18"/>
    </row>
    <row r="426" spans="4:34">
      <c r="AD426" s="31" t="s">
        <v>459</v>
      </c>
      <c r="AE426" s="18"/>
      <c r="AF426" s="18"/>
      <c r="AG426" s="18"/>
      <c r="AH426" s="18"/>
    </row>
    <row r="427" spans="4:34"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2">
      <formula1>$AE$24:$AE$31</formula1>
    </dataValidation>
    <dataValidation type="list" allowBlank="1" showInputMessage="1" showErrorMessage="1" sqref="F24:F202">
      <formula1>$AF$24:$AF$28</formula1>
    </dataValidation>
    <dataValidation type="list" allowBlank="1" showInputMessage="1" showErrorMessage="1" sqref="B24:B202">
      <formula1>Nuclides</formula1>
    </dataValidation>
    <dataValidation type="list" allowBlank="1" showInputMessage="1" showErrorMessage="1" sqref="H24:H202">
      <formula1>Holder</formula1>
    </dataValidation>
    <dataValidation type="list" allowBlank="1" showInputMessage="1" showErrorMessage="1" sqref="G24:G202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tabSelected="1" workbookViewId="0">
      <selection activeCell="D8" sqref="D8"/>
    </sheetView>
  </sheetViews>
  <sheetFormatPr baseColWidth="10" defaultColWidth="8.66406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698</v>
      </c>
      <c r="B5" s="20">
        <v>0.30200000000000005</v>
      </c>
      <c r="C5" s="20">
        <v>189958000.00000003</v>
      </c>
      <c r="D5" s="20">
        <v>5.1340000000000005E-3</v>
      </c>
    </row>
    <row r="6" spans="1:4">
      <c r="A6" s="26" t="s">
        <v>35</v>
      </c>
      <c r="B6" s="20">
        <v>0.52</v>
      </c>
      <c r="C6" s="20">
        <v>6464.64</v>
      </c>
      <c r="D6" s="20">
        <v>1.7471999999999999E-7</v>
      </c>
    </row>
    <row r="7" spans="1:4">
      <c r="A7" s="26" t="s">
        <v>842</v>
      </c>
      <c r="B7" s="20"/>
      <c r="C7" s="20">
        <v>0</v>
      </c>
      <c r="D7" s="20">
        <v>0</v>
      </c>
    </row>
    <row r="8" spans="1:4">
      <c r="A8" s="26" t="s">
        <v>843</v>
      </c>
      <c r="B8" s="20">
        <v>0.82200000000000006</v>
      </c>
      <c r="C8" s="20">
        <v>189964464.64000002</v>
      </c>
      <c r="D8" s="20">
        <v>5.1341747200000006E-3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2" activePane="bottomLeft" state="frozenSplit"/>
      <selection activeCell="B682" sqref="B682"/>
      <selection pane="bottomLeft" activeCell="B1" sqref="B1:B1048576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2014-04-17T16:56:53Z</dcterms:modified>
</cp:coreProperties>
</file>