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hidePivotFieldList="1" autoCompressPictures="0"/>
  <bookViews>
    <workbookView xWindow="9700" yWindow="0" windowWidth="28040" windowHeight="1896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iterate="1" iterateCount="2000" iterateDelta="1.0000000000000001E-5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<sst xmlns="http://schemas.openxmlformats.org/spreadsheetml/2006/main" count="4056" uniqueCount="896">
  <si>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</si>
  <si>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</si>
  <si>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</si>
  <si>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</si>
  <si>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</si>
  <si>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</si>
  <si>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</si>
  <si>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</si>
  <si>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</si>
  <si>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</si>
  <si>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</si>
  <si>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</si>
  <si>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</si>
  <si>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</si>
  <si>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</si>
  <si>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</si>
  <si>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</si>
  <si>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</si>
  <si>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</si>
  <si>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</si>
  <si>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</si>
  <si>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</si>
  <si>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</si>
  <si>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</si>
  <si>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</si>
  <si>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</si>
  <si>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</si>
  <si>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</si>
  <si>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</si>
  <si>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</si>
  <si>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</si>
  <si>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</si>
  <si>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</si>
  <si>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</si>
  <si>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</si>
  <si>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</si>
  <si>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</si>
  <si>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</si>
  <si>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</si>
  <si>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</si>
  <si>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</si>
  <si>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</si>
  <si>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</si>
  <si>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</si>
  <si>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</si>
  <si>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</si>
  <si>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</si>
  <si>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</si>
  <si>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</si>
  <si>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</si>
  <si>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</si>
  <si>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</si>
  <si>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</si>
  <si>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</si>
  <si>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</si>
  <si>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</si>
  <si>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</si>
  <si>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</si>
  <si>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</si>
  <si>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</si>
  <si>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</si>
  <si>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</si>
  <si>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</si>
  <si>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</si>
  <si>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</si>
  <si>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</si>
  <si>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</si>
  <si>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</si>
  <si>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</si>
  <si>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</si>
  <si>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</si>
  <si>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</si>
  <si>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</si>
  <si>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</si>
  <si>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</si>
  <si>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</si>
  <si>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</si>
  <si>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</si>
  <si>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</si>
  <si>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</si>
  <si>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</si>
  <si>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</si>
  <si>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</si>
  <si>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</si>
  <si>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</si>
  <si>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</si>
  <si>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</si>
  <si>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</si>
  <si>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</si>
  <si>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</si>
  <si>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</si>
  <si>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</si>
  <si>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</si>
  <si>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</si>
  <si>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</si>
  <si>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</si>
  <si>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</si>
  <si>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</si>
  <si>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</si>
  <si>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</si>
  <si>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</si>
  <si>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</si>
  <si>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</si>
  <si>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</si>
  <si>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</si>
  <si>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</si>
  <si>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</si>
  <si>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</si>
  <si>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</si>
  <si>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</si>
  <si>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</si>
  <si>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</si>
  <si>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</si>
  <si>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</si>
  <si>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</si>
  <si>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</si>
  <si>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</si>
  <si>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</si>
  <si>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</si>
  <si>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</si>
  <si>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</si>
  <si>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</si>
  <si>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</si>
  <si>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</si>
  <si>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</si>
  <si>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</si>
  <si>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</si>
  <si>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</si>
  <si>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</si>
  <si>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</si>
  <si>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</si>
  <si>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</si>
  <si>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</si>
  <si>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</si>
  <si>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</si>
  <si>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</si>
  <si>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</si>
  <si>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</si>
  <si>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</si>
  <si>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</si>
  <si>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</si>
  <si>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</si>
  <si>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</si>
  <si>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</si>
  <si>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</si>
  <si>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</si>
  <si>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</si>
  <si>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</si>
  <si>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</si>
  <si>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</si>
  <si>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</si>
  <si>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</si>
  <si>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</si>
  <si>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</si>
  <si>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</si>
  <si>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</si>
  <si>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</si>
  <si>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</si>
  <si>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</si>
  <si>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</si>
  <si>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</si>
  <si>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</si>
  <si>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</si>
  <si>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</si>
  <si>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</si>
  <si>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</si>
  <si>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</si>
  <si>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</si>
  <si>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</si>
  <si>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</si>
  <si>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</si>
  <si>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</si>
  <si>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</si>
  <si>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</si>
  <si>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</si>
  <si>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</si>
  <si>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</si>
  <si>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</si>
  <si>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</si>
  <si>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</si>
  <si>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</si>
  <si>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</si>
  <si>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</si>
  <si>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</si>
  <si>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</si>
  <si>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</si>
  <si>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</si>
  <si>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</si>
  <si>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</si>
  <si>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</si>
  <si>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</si>
  <si>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</si>
  <si>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</si>
  <si>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</si>
  <si>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</si>
  <si>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</si>
  <si>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</si>
  <si>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</si>
  <si>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</si>
  <si>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</si>
  <si>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</si>
  <si>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</si>
  <si>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</si>
  <si>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</si>
  <si>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</si>
  <si>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</si>
  <si>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</si>
  <si>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</si>
  <si>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</si>
  <si>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</si>
  <si>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</si>
  <si>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</si>
  <si>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</si>
  <si>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</si>
  <si>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</si>
  <si>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</si>
  <si>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</si>
  <si>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</si>
  <si>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</si>
  <si>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</si>
  <si>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</si>
  <si>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</si>
  <si>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</si>
  <si>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</si>
  <si>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</si>
  <si>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</si>
  <si>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</si>
  <si>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</si>
  <si>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</si>
  <si>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</si>
  <si>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</si>
  <si>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</si>
  <si>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</si>
  <si>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</si>
  <si>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</si>
  <si>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</si>
  <si>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</si>
  <si>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</si>
  <si>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</si>
  <si>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</si>
  <si>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</si>
  <si>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</si>
  <si>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</si>
  <si>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</si>
  <si>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</si>
  <si>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</si>
  <si>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</si>
  <si>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</si>
  <si>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</si>
  <si>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</si>
  <si>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</si>
  <si>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</si>
  <si>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</si>
  <si>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</si>
  <si>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</si>
  <si>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</si>
  <si>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</si>
  <si>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</si>
  <si>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</si>
  <si>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</si>
  <si>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</si>
  <si>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</si>
  <si>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</si>
  <si>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</si>
  <si>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</si>
  <si>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</si>
  <si>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</si>
  <si>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</si>
  <si>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</si>
  <si>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</si>
  <si>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</si>
  <si>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</si>
  <si>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</si>
  <si>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</si>
  <si>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</si>
  <si>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</si>
  <si>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</si>
  <si>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</si>
  <si>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</si>
  <si>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</si>
  <si>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</si>
  <si>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</si>
  <si>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</si>
  <si>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</si>
  <si>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</si>
  <si>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</si>
  <si>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</si>
  <si>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</si>
  <si>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</si>
  <si>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</si>
  <si>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</si>
  <si>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</si>
  <si>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</si>
  <si>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</si>
  <si>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</si>
  <si>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</si>
  <si>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</si>
  <si>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</si>
  <si>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</si>
  <si>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</si>
  <si>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</si>
  <si>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</si>
  <si>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</si>
  <si>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</si>
  <si>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</si>
  <si>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</si>
  <si>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</si>
  <si>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</si>
  <si>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</si>
  <si>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</si>
  <si>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</si>
  <si>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</si>
  <si>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</si>
  <si>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</si>
  <si>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</si>
  <si>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</si>
  <si>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</si>
  <si>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</si>
  <si>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</si>
  <si>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</si>
  <si>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</si>
  <si>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</si>
  <si>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</si>
  <si>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</si>
  <si>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</si>
  <si>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</si>
  <si>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</si>
  <si>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</si>
  <si>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</si>
  <si>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</si>
  <si>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</si>
  <si>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</si>
  <si>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</si>
  <si>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</si>
  <si>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</si>
  <si>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</si>
  <si>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</si>
  <si>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</si>
  <si>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</si>
  <si>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</si>
  <si>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</si>
  <si>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</si>
  <si>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</si>
  <si>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</si>
  <si>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</si>
  <si>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</si>
  <si>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</si>
  <si>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</si>
  <si>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</si>
  <si>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</si>
  <si>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</si>
  <si>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</si>
  <si>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</si>
  <si>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</si>
  <si>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</si>
  <si>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</si>
  <si>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</si>
  <si>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</si>
  <si>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</si>
  <si>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</si>
  <si>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</si>
  <si>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</si>
  <si>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</si>
  <si>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</si>
  <si>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</si>
  <si>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</si>
  <si>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</si>
  <si>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</si>
  <si>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</si>
  <si>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</si>
  <si>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</si>
  <si>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</si>
  <si>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</si>
  <si>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</si>
  <si>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</si>
  <si>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</si>
  <si>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</si>
  <si>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</si>
  <si>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</si>
  <si>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</si>
  <si>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</si>
  <si>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</si>
  <si>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</si>
  <si>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</si>
  <si>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</si>
  <si>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</si>
  <si>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</si>
  <si>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</si>
  <si>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</si>
  <si>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</si>
  <si>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</si>
  <si>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</si>
  <si>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</si>
  <si>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</si>
  <si>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</si>
  <si>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</si>
  <si>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</si>
  <si>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</si>
  <si>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</si>
  <si>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</si>
  <si>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</si>
  <si>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</si>
  <si>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</si>
  <si>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</si>
  <si>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</si>
  <si>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</si>
  <si>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</si>
  <si>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</si>
  <si>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</si>
  <si>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</si>
  <si>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</si>
  <si>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</si>
  <si>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</si>
  <si>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</si>
  <si>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</si>
  <si>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</si>
  <si>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</si>
  <si>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</si>
  <si>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</si>
  <si>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</si>
  <si>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</si>
  <si>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</si>
  <si>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</si>
  <si>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</si>
  <si>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</si>
  <si>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</si>
  <si>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</si>
  <si>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</si>
  <si>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</si>
  <si>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</si>
  <si>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</si>
  <si>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</si>
  <si>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</si>
  <si>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</si>
  <si>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</si>
  <si>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</si>
  <si>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</si>
  <si>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</si>
  <si>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</si>
  <si>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</si>
  <si>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</si>
  <si>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</si>
  <si>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</si>
  <si>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</si>
  <si>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</si>
  <si>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</si>
  <si>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</si>
  <si>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</si>
  <si>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</si>
  <si>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</si>
  <si>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</si>
  <si>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</si>
  <si>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</si>
  <si>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</si>
  <si>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</si>
  <si>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</si>
  <si>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</si>
  <si>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</si>
  <si>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</si>
  <si>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</si>
  <si>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</si>
  <si>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</si>
  <si>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</si>
  <si>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</si>
  <si>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</si>
  <si>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</si>
  <si>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</si>
  <si>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</si>
  <si>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</si>
  <si>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</si>
  <si>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</si>
  <si>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</si>
  <si>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</si>
  <si>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</si>
  <si>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</si>
  <si>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</si>
  <si>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</si>
  <si>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</si>
  <si>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</si>
  <si>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</si>
  <si>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</si>
  <si>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</si>
  <si>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</si>
  <si>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</si>
  <si>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</si>
  <si>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</si>
  <si>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</si>
  <si>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</si>
  <si>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</si>
  <si>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</si>
  <si>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</si>
  <si>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</si>
  <si>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</si>
  <si>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</si>
  <si>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</si>
  <si>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</si>
  <si>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</si>
  <si>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</si>
  <si>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</si>
  <si>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</si>
  <si>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</si>
  <si>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</si>
  <si>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</si>
  <si>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</si>
  <si>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</si>
  <si>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</si>
  <si>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</si>
  <si>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</si>
  <si>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</si>
  <si>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</si>
  <si>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</si>
  <si>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</si>
  <si>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</si>
  <si>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</si>
  <si>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</si>
  <si>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</si>
  <si>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</si>
  <si>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</si>
  <si>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</si>
  <si>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</si>
  <si>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</si>
  <si>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</si>
  <si>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</si>
  <si>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</si>
  <si>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</si>
  <si>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</si>
  <si>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</si>
  <si>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</si>
  <si>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</si>
  <si>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</si>
  <si>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</si>
  <si>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</si>
  <si>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</si>
  <si>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</si>
  <si>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</si>
  <si>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</si>
  <si>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</si>
  <si>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</si>
  <si>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</si>
  <si>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</si>
  <si>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</si>
  <si>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</si>
  <si>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</si>
  <si>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</si>
  <si>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</si>
  <si>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</si>
  <si>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</si>
  <si>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</si>
  <si>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</si>
  <si>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</si>
  <si>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</si>
  <si>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</si>
  <si>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</si>
  <si>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</si>
  <si>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</si>
  <si>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</si>
  <si>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</si>
  <si>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</si>
  <si>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</si>
  <si>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</si>
  <si>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</si>
  <si>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</si>
  <si>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</si>
  <si>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</si>
  <si>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</si>
  <si>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</si>
  <si>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</si>
  <si>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</si>
  <si>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</si>
  <si>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</si>
  <si>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</si>
  <si>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</si>
  <si>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</si>
  <si>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</si>
  <si>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</si>
  <si>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</si>
  <si>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</si>
  <si>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</si>
  <si>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</si>
  <si>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</si>
  <si>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</si>
  <si>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</si>
  <si>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</si>
  <si>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</si>
  <si>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</si>
  <si>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</si>
  <si>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</si>
  <si>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</si>
  <si>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</si>
  <si>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</si>
  <si>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</si>
  <si>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</si>
  <si>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</si>
  <si>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</si>
  <si>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</si>
  <si>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</si>
  <si>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</si>
  <si>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</si>
  <si>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</si>
  <si>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</si>
  <si>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</si>
  <si>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</si>
  <si>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</si>
  <si>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</si>
  <si>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</si>
  <si>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</si>
  <si>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</si>
  <si>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</si>
  <si>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</si>
  <si>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</si>
  <si>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</si>
  <si>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</si>
  <si>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</si>
  <si>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</si>
  <si>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</si>
  <si>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</si>
  <si>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</si>
  <si>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</si>
  <si>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</si>
  <si>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</si>
  <si>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</si>
  <si>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</si>
  <si>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</si>
  <si>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</si>
  <si>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</si>
  <si>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</si>
  <si>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</si>
  <si>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</si>
  <si>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</si>
  <si>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</si>
  <si>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</si>
  <si>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</si>
  <si>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</si>
  <si>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</si>
  <si>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</si>
  <si>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</si>
  <si>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</si>
  <si>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</si>
  <si>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</si>
  <si>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</si>
  <si>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</si>
  <si>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</si>
  <si>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</si>
  <si>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</si>
  <si>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</si>
  <si>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</si>
  <si>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</si>
  <si>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</si>
  <si>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</si>
  <si>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</si>
  <si>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</si>
  <si>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</si>
  <si>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</si>
  <si>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</si>
  <si>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</si>
  <si>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</si>
  <si>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</si>
  <si>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</si>
  <si>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</si>
  <si>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</si>
  <si>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</si>
  <si>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</si>
  <si>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</si>
  <si>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</si>
  <si>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</si>
  <si>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</si>
  <si>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</si>
  <si>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</si>
  <si>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</si>
  <si>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</si>
  <si>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</si>
  <si>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</si>
  <si>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</si>
  <si>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</si>
  <si>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</si>
  <si>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</si>
  <si>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</si>
  <si>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</si>
  <si>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</si>
  <si>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</si>
  <si>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</si>
  <si>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</si>
  <si>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</si>
  <si>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</si>
  <si>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</si>
  <si>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</si>
  <si>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</si>
  <si>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</si>
  <si>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</si>
  <si>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</si>
  <si>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</si>
  <si>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</si>
  <si>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</si>
  <si>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</si>
  <si>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</si>
  <si>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</si>
  <si>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</si>
  <si>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</si>
  <si>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</si>
  <si>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</si>
  <si>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</si>
  <si>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</si>
  <si>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</si>
  <si>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</si>
  <si>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</si>
  <si>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</si>
  <si>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</si>
  <si>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</si>
  <si>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</si>
  <si>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</si>
  <si>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</si>
  <si>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</si>
  <si>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</si>
  <si>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</si>
  <si>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</si>
  <si>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</si>
  <si>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</si>
  <si>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</si>
  <si>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</si>
  <si>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</si>
  <si>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</si>
  <si>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</si>
  <si>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</si>
  <si>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</si>
  <si>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</si>
  <si>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</si>
  <si>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</si>
  <si>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</si>
  <si>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</si>
  <si>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</si>
  <si>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</si>
  <si>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</si>
  <si>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</si>
  <si>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</si>
  <si>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</si>
  <si>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</si>
  <si>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</si>
  <si>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</si>
  <si>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</si>
  <si>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</si>
  <si>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</si>
  <si>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</si>
  <si>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</si>
  <si>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</si>
  <si>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</si>
  <si>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</si>
  <si>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</si>
  <si>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</si>
  <si>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</si>
  <si>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</si>
  <si>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</si>
  <si>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</si>
  <si>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</si>
  <si>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</si>
  <si>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</si>
  <si>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</si>
  <si>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</si>
  <si>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</si>
  <si>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</si>
  <si>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</si>
  <si>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</si>
  <si>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</si>
  <si>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</si>
  <si>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</si>
  <si>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</si>
  <si>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</si>
  <si>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</si>
  <si>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</si>
  <si>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</si>
  <si>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</si>
  <si>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</si>
  <si>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</si>
  <si>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</si>
  <si>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</si>
  <si>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</si>
  <si>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</si>
  <si>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</si>
  <si>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</si>
  <si>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</si>
  <si>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</si>
  <si>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</si>
  <si>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</si>
  <si>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</si>
  <si>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</si>
  <si>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</si>
  <si>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</si>
  <si>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</si>
  <si>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</si>
  <si>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</si>
  <si>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</si>
  <si>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</si>
  <si>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</si>
  <si>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</si>
  <si>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</si>
  <si>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</si>
  <si>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</si>
  <si>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</si>
  <si>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</si>
  <si>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</si>
  <si>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</si>
  <si>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</si>
  <si>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</si>
  <si>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</si>
  <si>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</si>
  <si>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</si>
  <si>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</si>
  <si>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</si>
  <si>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</si>
  <si>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</si>
  <si>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</si>
  <si>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</si>
  <si>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</si>
  <si>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</si>
  <si>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</si>
  <si>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</si>
  <si>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</si>
  <si>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</si>
  <si>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</si>
  <si>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</si>
  <si>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</si>
  <si>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</si>
  <si>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</si>
  <si>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</si>
  <si>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</si>
  <si>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</si>
  <si>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</si>
  <si>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</si>
  <si>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</si>
  <si>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</si>
  <si>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</si>
  <si>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</si>
  <si>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</si>
  <si>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</si>
  <si>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</si>
  <si>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</si>
  <si>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</si>
  <si>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</si>
  <si>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</si>
  <si>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</si>
  <si>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</si>
  <si>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</si>
  <si>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</si>
  <si>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</si>
  <si>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</si>
  <si>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</si>
  <si>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</si>
  <si>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</si>
  <si>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</si>
  <si>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</si>
  <si>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</si>
  <si>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</si>
  <si>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</si>
  <si>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</si>
  <si>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</si>
  <si>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</si>
  <si>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</si>
  <si>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</si>
  <si>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</si>
  <si>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</si>
  <si>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</si>
  <si>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</si>
  <si>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</si>
  <si>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</si>
  <si>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</si>
  <si>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</si>
  <si>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</si>
  <si>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</si>
  <si>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</si>
  <si>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</si>
  <si>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</si>
  <si>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</si>
  <si>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</si>
  <si>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</si>
  <si>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</si>
  <si>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</si>
  <si>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</si>
  <si>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</si>
  <si>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</si>
  <si>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</si>
  <si>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</si>
  <si>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</t>
  </si>
  <si>
    <t>CH A1 375 (Office)</t>
  </si>
  <si>
    <t>Station 6</t>
  </si>
  <si>
    <t>Switzerland</t>
  </si>
  <si>
    <t>Lausanne</t>
  </si>
  <si>
    <t xml:space="preserve">CH-1015 </t>
  </si>
  <si>
    <t>N/A</t>
  </si>
  <si>
    <t>oxide</t>
  </si>
  <si>
    <t xml:space="preserve">  </t>
  </si>
  <si>
    <t>sum Activity (Bq)</t>
  </si>
  <si>
    <t>3567 and 3849</t>
  </si>
  <si>
    <t>+41216936396</t>
  </si>
  <si>
    <t>kelly.plathe@epfl.ch</t>
  </si>
  <si>
    <t>Kelly</t>
  </si>
  <si>
    <t>Plathe</t>
  </si>
  <si>
    <t>30.01.2013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</si>
</sst>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A35" sqref="A3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894</v>
      </c>
    </row>
    <row r="3" spans="1:4">
      <c r="A3" s="17" t="s">
        <v>9</v>
      </c>
      <c r="B3" s="11" t="s">
        <v>893</v>
      </c>
    </row>
    <row r="4" spans="1:4">
      <c r="A4" s="17" t="s">
        <v>12</v>
      </c>
      <c r="B4" s="11" t="s">
        <v>880</v>
      </c>
    </row>
    <row r="5" spans="1:4">
      <c r="A5" s="17" t="s">
        <v>10</v>
      </c>
      <c r="B5" s="11" t="s">
        <v>881</v>
      </c>
      <c r="C5" s="9" t="s">
        <v>875</v>
      </c>
    </row>
    <row r="6" spans="1:4">
      <c r="A6" s="17" t="s">
        <v>11</v>
      </c>
      <c r="B6" s="11" t="s">
        <v>882</v>
      </c>
    </row>
    <row r="7" spans="1:4">
      <c r="A7" s="17" t="s">
        <v>879</v>
      </c>
      <c r="B7" s="11" t="s">
        <v>892</v>
      </c>
    </row>
    <row r="8" spans="1:4">
      <c r="A8" s="17" t="s">
        <v>13</v>
      </c>
      <c r="B8" s="11" t="s">
        <v>884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885</v>
      </c>
      <c r="D10" s="40"/>
    </row>
    <row r="11" spans="1:4">
      <c r="A11" s="17" t="s">
        <v>809</v>
      </c>
      <c r="B11" s="11" t="s">
        <v>883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 t="s">
        <v>890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>
        <v>41308</v>
      </c>
      <c r="C15" s="9" t="s">
        <v>854</v>
      </c>
      <c r="D15" s="39"/>
    </row>
    <row r="16" spans="1:4">
      <c r="A16" s="17" t="s">
        <v>40</v>
      </c>
      <c r="B16" s="13">
        <v>41457</v>
      </c>
      <c r="C16" s="9" t="s">
        <v>854</v>
      </c>
    </row>
    <row r="17" spans="1:34">
      <c r="A17" s="17" t="s">
        <v>811</v>
      </c>
      <c r="B17" s="13">
        <v>41580</v>
      </c>
      <c r="C17" s="9" t="s">
        <v>853</v>
      </c>
    </row>
    <row r="18" spans="1:34">
      <c r="A18" s="17" t="s">
        <v>42</v>
      </c>
      <c r="B18" s="11" t="s">
        <v>886</v>
      </c>
      <c r="C18" s="9" t="s">
        <v>43</v>
      </c>
      <c r="E18" s="10" t="s">
        <v>889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16.1616</v>
      </c>
    </row>
    <row r="20" spans="1:34">
      <c r="A20" s="17" t="s">
        <v>808</v>
      </c>
      <c r="B20" s="38">
        <v>0</v>
      </c>
      <c r="F20" s="10" t="s">
        <v>888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1E-4</v>
      </c>
      <c r="D24" s="30">
        <f>IF(Table5[[#This Row],[Mass (g)]]="","",Table5[[#This Row],[Mass (g)]]*VLOOKUP(Table5[[#This Row],[Nuclide]],Doedata,4)*37000000000)</f>
        <v>1.2431999999999999</v>
      </c>
      <c r="E24" s="10" t="s">
        <v>30</v>
      </c>
      <c r="F24" s="10" t="s">
        <v>887</v>
      </c>
      <c r="G24" s="10">
        <v>7</v>
      </c>
      <c r="I24" s="10" t="s">
        <v>886</v>
      </c>
      <c r="J24" s="25">
        <f>IF(Table5[[#This Row],[Activity (Bq)]]="","",Table5[[#This Row],[Activity (Bq)]]/37000000000)</f>
        <v>3.3599999999999999E-11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1E-4</v>
      </c>
      <c r="D25" s="30">
        <f>IF(Table5[[#This Row],[Mass (g)]]="","",Table5[[#This Row],[Mass (g)]]*VLOOKUP(Table5[[#This Row],[Nuclide]],Doedata,4)*37000000000)</f>
        <v>1.2431999999999999</v>
      </c>
      <c r="E25" s="10" t="s">
        <v>30</v>
      </c>
      <c r="F25" s="10" t="s">
        <v>887</v>
      </c>
      <c r="G25" s="10">
        <v>7</v>
      </c>
      <c r="I25" s="10" t="s">
        <v>886</v>
      </c>
      <c r="J25" s="25">
        <f>IF(Table5[[#This Row],[Activity (Bq)]]="","",Table5[[#This Row],[Activity (Bq)]]/37000000000)</f>
        <v>3.3599999999999999E-11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1E-4</v>
      </c>
      <c r="D26" s="30">
        <f>IF(Table5[[#This Row],[Mass (g)]]="","",Table5[[#This Row],[Mass (g)]]*VLOOKUP(Table5[[#This Row],[Nuclide]],Doedata,4)*37000000000)</f>
        <v>1.2431999999999999</v>
      </c>
      <c r="E26" s="10" t="s">
        <v>30</v>
      </c>
      <c r="F26" s="10" t="s">
        <v>887</v>
      </c>
      <c r="G26" s="10">
        <v>7</v>
      </c>
      <c r="I26" s="10" t="s">
        <v>886</v>
      </c>
      <c r="J26" s="25">
        <f>IF(Table5[[#This Row],[Activity (Bq)]]="","",Table5[[#This Row],[Activity (Bq)]]/37000000000)</f>
        <v>3.3599999999999999E-11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1E-4</v>
      </c>
      <c r="D27" s="30">
        <f>IF(Table5[[#This Row],[Mass (g)]]="","",Table5[[#This Row],[Mass (g)]]*VLOOKUP(Table5[[#This Row],[Nuclide]],Doedata,4)*37000000000)</f>
        <v>1.2431999999999999</v>
      </c>
      <c r="E27" s="10" t="s">
        <v>30</v>
      </c>
      <c r="F27" s="10" t="s">
        <v>887</v>
      </c>
      <c r="G27" s="10">
        <v>7</v>
      </c>
      <c r="I27" s="10" t="s">
        <v>886</v>
      </c>
      <c r="J27" s="25">
        <f>IF(Table5[[#This Row],[Activity (Bq)]]="","",Table5[[#This Row],[Activity (Bq)]]/37000000000)</f>
        <v>3.3599999999999999E-11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1E-4</v>
      </c>
      <c r="D28" s="30">
        <f>IF(Table5[[#This Row],[Mass (g)]]="","",Table5[[#This Row],[Mass (g)]]*VLOOKUP(Table5[[#This Row],[Nuclide]],Doedata,4)*37000000000)</f>
        <v>1.2431999999999999</v>
      </c>
      <c r="E28" s="10" t="s">
        <v>30</v>
      </c>
      <c r="F28" s="10" t="s">
        <v>887</v>
      </c>
      <c r="G28" s="10">
        <v>7</v>
      </c>
      <c r="I28" s="10" t="s">
        <v>886</v>
      </c>
      <c r="J28" s="25">
        <f>IF(Table5[[#This Row],[Activity (Bq)]]="","",Table5[[#This Row],[Activity (Bq)]]/37000000000)</f>
        <v>3.3599999999999999E-11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1E-4</v>
      </c>
      <c r="D29" s="30">
        <f>IF(Table5[[#This Row],[Mass (g)]]="","",Table5[[#This Row],[Mass (g)]]*VLOOKUP(Table5[[#This Row],[Nuclide]],Doedata,4)*37000000000)</f>
        <v>1.2431999999999999</v>
      </c>
      <c r="E29" s="10" t="s">
        <v>30</v>
      </c>
      <c r="F29" s="10" t="s">
        <v>887</v>
      </c>
      <c r="G29" s="10">
        <v>7</v>
      </c>
      <c r="I29" s="10" t="s">
        <v>886</v>
      </c>
      <c r="J29" s="25">
        <f>IF(Table5[[#This Row],[Activity (Bq)]]="","",Table5[[#This Row],[Activity (Bq)]]/37000000000)</f>
        <v>3.3599999999999999E-11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1E-4</v>
      </c>
      <c r="D30" s="30">
        <f>IF(Table5[[#This Row],[Mass (g)]]="","",Table5[[#This Row],[Mass (g)]]*VLOOKUP(Table5[[#This Row],[Nuclide]],Doedata,4)*37000000000)</f>
        <v>1.2431999999999999</v>
      </c>
      <c r="E30" s="10" t="s">
        <v>30</v>
      </c>
      <c r="F30" s="10" t="s">
        <v>887</v>
      </c>
      <c r="G30" s="10">
        <v>7</v>
      </c>
      <c r="I30" s="10" t="s">
        <v>886</v>
      </c>
      <c r="J30" s="25">
        <f>IF(Table5[[#This Row],[Activity (Bq)]]="","",Table5[[#This Row],[Activity (Bq)]]/37000000000)</f>
        <v>3.3599999999999999E-11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1E-4</v>
      </c>
      <c r="D31" s="30">
        <f>IF(Table5[[#This Row],[Mass (g)]]="","",Table5[[#This Row],[Mass (g)]]*VLOOKUP(Table5[[#This Row],[Nuclide]],Doedata,4)*37000000000)</f>
        <v>1.2431999999999999</v>
      </c>
      <c r="E31" s="10" t="s">
        <v>30</v>
      </c>
      <c r="F31" s="10" t="s">
        <v>887</v>
      </c>
      <c r="G31" s="10">
        <v>7</v>
      </c>
      <c r="I31" s="10" t="s">
        <v>886</v>
      </c>
      <c r="J31" s="25">
        <f>IF(Table5[[#This Row],[Activity (Bq)]]="","",Table5[[#This Row],[Activity (Bq)]]/37000000000)</f>
        <v>3.3599999999999999E-11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1E-4</v>
      </c>
      <c r="D32" s="30">
        <f>IF(Table5[[#This Row],[Mass (g)]]="","",Table5[[#This Row],[Mass (g)]]*VLOOKUP(Table5[[#This Row],[Nuclide]],Doedata,4)*37000000000)</f>
        <v>1.2431999999999999</v>
      </c>
      <c r="E32" s="10" t="s">
        <v>30</v>
      </c>
      <c r="F32" s="10" t="s">
        <v>887</v>
      </c>
      <c r="G32" s="10">
        <v>7</v>
      </c>
      <c r="I32" s="10" t="s">
        <v>886</v>
      </c>
      <c r="J32" s="25">
        <f>IF(Table5[[#This Row],[Activity (Bq)]]="","",Table5[[#This Row],[Activity (Bq)]]/37000000000)</f>
        <v>3.3599999999999999E-11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1E-4</v>
      </c>
      <c r="D33" s="30">
        <f>IF(Table5[[#This Row],[Mass (g)]]="","",Table5[[#This Row],[Mass (g)]]*VLOOKUP(Table5[[#This Row],[Nuclide]],Doedata,4)*37000000000)</f>
        <v>1.2431999999999999</v>
      </c>
      <c r="E33" s="10" t="s">
        <v>30</v>
      </c>
      <c r="F33" s="10" t="s">
        <v>887</v>
      </c>
      <c r="G33" s="10">
        <v>7</v>
      </c>
      <c r="I33" s="10" t="s">
        <v>886</v>
      </c>
      <c r="J33" s="25">
        <f>IF(Table5[[#This Row],[Activity (Bq)]]="","",Table5[[#This Row],[Activity (Bq)]]/37000000000)</f>
        <v>3.3599999999999999E-11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1E-4</v>
      </c>
      <c r="D34" s="30">
        <f>IF(Table5[[#This Row],[Mass (g)]]="","",Table5[[#This Row],[Mass (g)]]*VLOOKUP(Table5[[#This Row],[Nuclide]],Doedata,4)*37000000000)</f>
        <v>1.2431999999999999</v>
      </c>
      <c r="E34" s="10" t="s">
        <v>30</v>
      </c>
      <c r="F34" s="10" t="s">
        <v>887</v>
      </c>
      <c r="G34" s="10">
        <v>7</v>
      </c>
      <c r="I34" s="10" t="s">
        <v>886</v>
      </c>
      <c r="J34" s="25">
        <f>IF(Table5[[#This Row],[Activity (Bq)]]="","",Table5[[#This Row],[Activity (Bq)]]/37000000000)</f>
        <v>3.3599999999999999E-11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1E-4</v>
      </c>
      <c r="D35" s="30">
        <f>IF(Table5[[#This Row],[Mass (g)]]="","",Table5[[#This Row],[Mass (g)]]*VLOOKUP(Table5[[#This Row],[Nuclide]],Doedata,4)*37000000000)</f>
        <v>1.2431999999999999</v>
      </c>
      <c r="E35" s="10" t="s">
        <v>30</v>
      </c>
      <c r="F35" s="10" t="s">
        <v>887</v>
      </c>
      <c r="G35" s="10">
        <v>7</v>
      </c>
      <c r="I35" s="10" t="s">
        <v>886</v>
      </c>
      <c r="J35" s="25">
        <f>IF(Table5[[#This Row],[Activity (Bq)]]="","",Table5[[#This Row],[Activity (Bq)]]/37000000000)</f>
        <v>3.3599999999999999E-11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1E-4</v>
      </c>
      <c r="D36" s="30">
        <f>IF(Table5[[#This Row],[Mass (g)]]="","",Table5[[#This Row],[Mass (g)]]*VLOOKUP(Table5[[#This Row],[Nuclide]],Doedata,4)*37000000000)</f>
        <v>1.2431999999999999</v>
      </c>
      <c r="E36" s="10" t="s">
        <v>30</v>
      </c>
      <c r="F36" s="10" t="s">
        <v>887</v>
      </c>
      <c r="G36" s="10">
        <v>7</v>
      </c>
      <c r="I36" s="10" t="s">
        <v>886</v>
      </c>
      <c r="J36" s="25">
        <f>IF(Table5[[#This Row],[Activity (Bq)]]="","",Table5[[#This Row],[Activity (Bq)]]/37000000000)</f>
        <v>3.3599999999999999E-11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 t="s">
        <v>886</v>
      </c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J18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Notice Data (Enter Data Here)</vt:lpstr>
      <vt:lpstr>Sheet1</vt:lpstr>
      <vt:lpstr>Sheet2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 Plathe</cp:lastModifiedBy>
  <cp:lastPrinted>2010-11-18T22:52:38Z</cp:lastPrinted>
  <dcterms:created xsi:type="dcterms:W3CDTF">2010-11-12T20:51:00Z</dcterms:created>
  <dcterms:modified xsi:type="dcterms:W3CDTF">2013-01-30T10:55:53Z</dcterms:modified>
</cp:coreProperties>
</file>