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855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<sst xmlns="http://schemas.openxmlformats.org/spreadsheetml/2006/main" count="3316" uniqueCount="905">
  <si>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</si>
  <si>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</si>
  <si>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</si>
  <si>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</si>
  <si>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</si>
  <si>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</si>
  <si>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</si>
  <si>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</si>
  <si>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</si>
  <si>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</si>
  <si>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</si>
  <si>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</si>
  <si>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</si>
  <si>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</si>
  <si>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</si>
  <si>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</si>
  <si>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</si>
  <si>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</si>
  <si>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</si>
  <si>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</si>
  <si>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</si>
  <si>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</si>
  <si>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</si>
  <si>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</si>
  <si>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</si>
  <si>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</si>
  <si>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</si>
  <si>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</si>
  <si>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</si>
  <si>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</si>
  <si>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</si>
  <si>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</si>
  <si>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</si>
  <si>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</si>
  <si>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</si>
  <si>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</si>
  <si>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</si>
  <si>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</si>
  <si>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</si>
  <si>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</si>
  <si>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</si>
  <si>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</si>
  <si>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</si>
  <si>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</si>
  <si>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</si>
  <si>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</si>
  <si>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</si>
  <si>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</si>
  <si>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</si>
  <si>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</si>
  <si>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</si>
  <si>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</si>
  <si>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</si>
  <si>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</si>
  <si>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</si>
  <si>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</si>
  <si>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</si>
  <si>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</si>
  <si>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</si>
  <si>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</si>
  <si>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</si>
  <si>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</si>
  <si>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</si>
  <si>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</si>
  <si>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</si>
  <si>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</si>
  <si>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</si>
  <si>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</si>
  <si>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</si>
  <si>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</si>
  <si>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</si>
  <si>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</si>
  <si>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</si>
  <si>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</si>
  <si>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</si>
  <si>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</si>
  <si>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</si>
  <si>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</si>
  <si>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</si>
  <si>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</si>
  <si>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</si>
  <si>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</si>
  <si>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</si>
  <si>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</si>
  <si>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</si>
  <si>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</si>
  <si>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</si>
  <si>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</si>
  <si>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</si>
  <si>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</si>
  <si>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</si>
  <si>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</si>
  <si>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</si>
  <si>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</si>
  <si>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</si>
  <si>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</si>
  <si>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</si>
  <si>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</si>
  <si>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</si>
  <si>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</si>
  <si>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</si>
  <si>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</si>
  <si>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</si>
  <si>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</si>
  <si>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</si>
  <si>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</si>
  <si>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</si>
  <si>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</si>
  <si>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</si>
  <si>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</si>
  <si>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</si>
  <si>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</si>
  <si>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</si>
  <si>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</si>
  <si>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</si>
  <si>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</si>
  <si>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</si>
  <si>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</si>
  <si>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</si>
  <si>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</si>
  <si>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</si>
  <si>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</si>
  <si>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</si>
  <si>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</si>
  <si>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</si>
  <si>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</si>
  <si>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</si>
  <si>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</si>
  <si>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</si>
  <si>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</si>
  <si>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</si>
  <si>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</si>
  <si>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</si>
  <si>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</si>
  <si>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</si>
  <si>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</si>
  <si>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</si>
  <si>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</si>
  <si>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</si>
  <si>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</si>
  <si>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</si>
  <si>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</si>
  <si>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</si>
  <si>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</si>
  <si>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</si>
  <si>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</si>
  <si>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</si>
  <si>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</si>
  <si>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</si>
  <si>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</si>
  <si>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</si>
  <si>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</si>
  <si>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</si>
  <si>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</si>
  <si>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</si>
  <si>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</si>
  <si>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</si>
  <si>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</si>
  <si>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</si>
  <si>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</si>
  <si>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</si>
  <si>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</si>
  <si>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</si>
  <si>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</si>
  <si>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</si>
  <si>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</si>
  <si>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</si>
  <si>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</si>
  <si>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</si>
  <si>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</si>
  <si>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</si>
  <si>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</si>
  <si>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</si>
  <si>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</si>
  <si>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</si>
  <si>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</si>
  <si>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</si>
  <si>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</si>
  <si>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</si>
  <si>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</si>
  <si>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</si>
  <si>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</si>
  <si>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</si>
  <si>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</si>
  <si>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</si>
  <si>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</si>
  <si>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</si>
  <si>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</si>
  <si>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</si>
  <si>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</si>
  <si>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</si>
  <si>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</si>
  <si>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</si>
  <si>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</si>
  <si>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</si>
  <si>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</si>
  <si>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</si>
  <si>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</si>
  <si>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</si>
  <si>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</si>
  <si>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</si>
  <si>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</si>
  <si>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</si>
  <si>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</si>
  <si>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</si>
  <si>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</si>
  <si>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</si>
  <si>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</si>
  <si>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</si>
  <si>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</si>
  <si>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</si>
  <si>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</si>
  <si>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</si>
  <si>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</si>
  <si>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</si>
  <si>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</si>
  <si>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</si>
  <si>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</si>
  <si>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</si>
  <si>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</si>
  <si>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</si>
  <si>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</si>
  <si>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</si>
  <si>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</si>
  <si>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</si>
  <si>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</si>
  <si>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</si>
  <si>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</si>
  <si>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</si>
  <si>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</si>
  <si>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</si>
  <si>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</si>
  <si>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</si>
  <si>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</si>
  <si>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</si>
  <si>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</si>
  <si>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</si>
  <si>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</si>
  <si>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</si>
  <si>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</si>
  <si>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</si>
  <si>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</si>
  <si>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</si>
  <si>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</si>
  <si>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</si>
  <si>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</si>
  <si>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</si>
  <si>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</si>
  <si>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</si>
  <si>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</si>
  <si>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</si>
  <si>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</si>
  <si>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</si>
  <si>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</si>
  <si>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</si>
  <si>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</si>
  <si>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</si>
  <si>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</si>
  <si>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</si>
  <si>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</si>
  <si>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</si>
  <si>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</si>
  <si>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</si>
  <si>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</si>
  <si>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</si>
  <si>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</si>
  <si>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</si>
  <si>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</si>
  <si>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</si>
  <si>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</si>
  <si>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</si>
  <si>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</si>
  <si>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</si>
  <si>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</si>
  <si>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</si>
  <si>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</si>
  <si>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</si>
  <si>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</si>
  <si>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</si>
  <si>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</si>
  <si>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</si>
  <si>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</si>
  <si>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</si>
  <si>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</si>
  <si>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</si>
  <si>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</si>
  <si>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</si>
  <si>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</si>
  <si>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</si>
  <si>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</si>
  <si>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</si>
  <si>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</si>
  <si>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</si>
  <si>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</si>
  <si>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</si>
  <si>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</si>
  <si>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</si>
  <si>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</si>
  <si>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</si>
  <si>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</si>
  <si>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</si>
  <si>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</si>
  <si>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</si>
  <si>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</si>
  <si>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</si>
  <si>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</si>
  <si>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</si>
  <si>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</si>
  <si>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</si>
  <si>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</si>
  <si>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</si>
  <si>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</si>
  <si>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</si>
  <si>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</si>
  <si>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</si>
  <si>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</si>
  <si>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</si>
  <si>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</si>
  <si>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</si>
  <si>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</si>
  <si>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</si>
  <si>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</si>
  <si>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</si>
  <si>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</si>
  <si>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</si>
  <si>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</si>
  <si>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</si>
  <si>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</si>
  <si>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</si>
  <si>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</si>
  <si>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</si>
  <si>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</si>
  <si>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</si>
  <si>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</si>
  <si>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</si>
  <si>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</si>
  <si>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</si>
  <si>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</si>
  <si>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</si>
  <si>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</si>
  <si>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</si>
  <si>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</si>
  <si>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</si>
  <si>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</si>
  <si>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</si>
  <si>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</si>
  <si>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</si>
  <si>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</si>
  <si>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</si>
  <si>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</si>
  <si>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</si>
  <si>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</si>
  <si>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</si>
  <si>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</si>
  <si>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</si>
  <si>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</si>
  <si>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</si>
  <si>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</si>
  <si>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</si>
  <si>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</si>
  <si>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</si>
  <si>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</si>
  <si>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</si>
  <si>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</si>
  <si>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</si>
  <si>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</si>
  <si>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</si>
  <si>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</si>
  <si>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</si>
  <si>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</si>
  <si>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</si>
  <si>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</si>
  <si>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</si>
  <si>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</si>
  <si>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</si>
  <si>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</si>
  <si>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</si>
  <si>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</si>
  <si>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</si>
  <si>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</si>
  <si>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</si>
  <si>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</si>
  <si>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</si>
  <si>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</si>
  <si>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</si>
  <si>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</si>
  <si>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</si>
  <si>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</si>
  <si>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</si>
  <si>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</si>
  <si>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</si>
  <si>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</si>
  <si>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</si>
  <si>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</si>
  <si>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</si>
  <si>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</si>
  <si>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</si>
  <si>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</si>
  <si>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</si>
  <si>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</si>
  <si>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</si>
  <si>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</si>
  <si>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</si>
  <si>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</si>
  <si>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</si>
  <si>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</si>
  <si>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</si>
  <si>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</si>
  <si>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</si>
  <si>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</si>
  <si>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</si>
  <si>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</si>
  <si>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</si>
  <si>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</si>
  <si>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</si>
  <si>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</si>
  <si>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</si>
  <si>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</si>
  <si>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</si>
  <si>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</si>
  <si>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</si>
  <si>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</si>
  <si>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</si>
  <si>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</si>
  <si>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</si>
  <si>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</si>
  <si>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</si>
  <si>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</si>
  <si>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</si>
  <si>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</si>
  <si>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</si>
  <si>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</si>
  <si>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</si>
  <si>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</si>
  <si>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</si>
  <si>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</si>
  <si>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</si>
  <si>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</si>
  <si>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</si>
  <si>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</si>
  <si>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</si>
  <si>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</si>
  <si>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</si>
  <si>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</si>
  <si>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</si>
  <si>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</si>
  <si>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</si>
  <si>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</si>
  <si>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</si>
  <si>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</si>
  <si>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</si>
  <si>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</si>
  <si>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</si>
  <si>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</si>
  <si>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</si>
  <si>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</si>
  <si>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</si>
  <si>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</si>
  <si>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</si>
  <si>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</si>
  <si>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</si>
  <si>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</si>
  <si>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</si>
  <si>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</si>
  <si>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</si>
  <si>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</si>
  <si>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</si>
  <si>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</si>
  <si>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</si>
  <si>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</si>
  <si>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</si>
  <si>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</si>
  <si>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</si>
  <si>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</si>
  <si>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</si>
  <si>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</si>
  <si>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</si>
  <si>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</si>
  <si>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</si>
  <si>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</si>
  <si>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</si>
  <si>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</si>
  <si>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</si>
  <si>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</si>
  <si>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</si>
  <si>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</si>
  <si>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</si>
  <si>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</si>
  <si>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</si>
  <si>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</si>
  <si>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</si>
  <si>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</si>
  <si>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</si>
  <si>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</si>
  <si>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</si>
  <si>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</si>
  <si>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</si>
  <si>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</si>
  <si>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</si>
  <si>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</si>
  <si>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</si>
  <si>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</si>
  <si>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</si>
  <si>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</si>
  <si>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</si>
  <si>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</si>
  <si>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</si>
  <si>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</si>
  <si>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</si>
  <si>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</si>
  <si>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</si>
  <si>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</si>
  <si>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</si>
  <si>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</si>
  <si>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</si>
  <si>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</si>
  <si>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</si>
  <si>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</si>
  <si>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</si>
  <si>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</si>
  <si>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</si>
  <si>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</si>
  <si>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</si>
  <si>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</si>
  <si>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</si>
  <si>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</si>
  <si>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</si>
  <si>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</si>
  <si>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</si>
  <si>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</si>
  <si>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</si>
  <si>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</si>
  <si>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</si>
  <si>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</si>
  <si>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</si>
  <si>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</si>
  <si>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</si>
  <si>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</si>
  <si>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</si>
  <si>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</si>
  <si>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</si>
  <si>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</si>
  <si>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</si>
  <si>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</si>
  <si>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</si>
  <si>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</si>
  <si>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</si>
  <si>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</si>
  <si>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</si>
  <si>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</si>
  <si>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</si>
  <si>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</si>
  <si>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</si>
  <si>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</si>
  <si>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</si>
  <si>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</si>
  <si>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</si>
  <si>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</si>
  <si>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</si>
  <si>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</si>
  <si>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</si>
  <si>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</si>
  <si>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</si>
  <si>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</si>
  <si>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</si>
  <si>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</si>
  <si>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</si>
  <si>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</si>
  <si>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</si>
  <si>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</si>
  <si>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</si>
  <si>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</si>
  <si>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</si>
  <si>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</si>
  <si>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</si>
  <si>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</si>
  <si>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</si>
  <si>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</si>
  <si>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</si>
  <si>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</si>
  <si>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</si>
  <si>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</si>
  <si>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</si>
  <si>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</si>
  <si>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</si>
  <si>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</si>
  <si>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</si>
  <si>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</si>
  <si>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</si>
  <si>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</si>
  <si>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</si>
  <si>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</si>
  <si>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</si>
  <si>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</si>
  <si>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</si>
  <si>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</si>
  <si>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</si>
  <si>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</si>
  <si>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</si>
  <si>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</si>
  <si>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</si>
  <si>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</si>
  <si>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</si>
  <si>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</si>
  <si>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</si>
  <si>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</si>
  <si>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</si>
  <si>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</si>
  <si>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</si>
  <si>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</si>
  <si>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</si>
  <si>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</si>
  <si>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</si>
  <si>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</si>
  <si>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</si>
  <si>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</si>
  <si>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</si>
  <si>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</si>
  <si>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</si>
  <si>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</si>
  <si>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</si>
  <si>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</si>
  <si>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</si>
  <si>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</si>
  <si>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</si>
  <si>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</si>
  <si>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</si>
  <si>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</si>
  <si>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</si>
  <si>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</si>
  <si>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</si>
  <si>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</si>
  <si>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</si>
  <si>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</si>
  <si>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</si>
  <si>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</si>
  <si>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</si>
  <si>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</si>
  <si>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</si>
  <si>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</si>
  <si>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</si>
  <si>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</si>
  <si>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</si>
  <si>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</si>
  <si>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</si>
  <si>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</si>
  <si>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</si>
  <si>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</si>
  <si>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</si>
  <si>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</si>
  <si>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</si>
  <si>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</si>
  <si>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</si>
  <si>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</si>
  <si>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</si>
  <si>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</si>
  <si>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</si>
  <si>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</si>
  <si>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</si>
  <si>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</si>
  <si>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</si>
  <si>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</si>
  <si>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</si>
  <si>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</si>
  <si>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</si>
  <si>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</si>
  <si>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</si>
  <si>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</si>
  <si>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</si>
  <si>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</si>
  <si>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</si>
  <si>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</si>
  <si>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</si>
  <si>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</si>
  <si>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</si>
  <si>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</si>
  <si>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</si>
  <si>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</si>
  <si>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</si>
  <si>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</si>
  <si>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</si>
  <si>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</si>
  <si>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</si>
  <si>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</si>
  <si>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</si>
  <si>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</si>
  <si>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</si>
  <si>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</si>
  <si>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</si>
  <si>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</si>
  <si>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</si>
  <si>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</si>
  <si>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</si>
  <si>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</si>
  <si>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</si>
  <si>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</si>
  <si>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</si>
  <si>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</si>
  <si>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</si>
  <si>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</si>
  <si>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</si>
  <si>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</si>
  <si>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</si>
  <si>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</si>
  <si>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</si>
  <si>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</si>
  <si>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</si>
  <si>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</si>
  <si>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</si>
  <si>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</si>
  <si>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</si>
  <si>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</si>
  <si>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</si>
  <si>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</si>
  <si>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</si>
  <si>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</si>
  <si>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</si>
  <si>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</si>
  <si>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</si>
  <si>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</si>
  <si>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</si>
  <si>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</si>
  <si>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</si>
  <si>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</si>
  <si>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</si>
  <si>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</si>
  <si>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</si>
  <si>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</si>
  <si>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</si>
  <si>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</si>
  <si>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</si>
  <si>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</si>
  <si>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</si>
  <si>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</si>
  <si>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</si>
  <si>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</si>
  <si>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</si>
  <si>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</si>
  <si>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</si>
  <si>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</si>
  <si>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</si>
  <si>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</si>
  <si>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</si>
  <si>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</si>
  <si>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</si>
  <si>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</si>
  <si>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</si>
  <si>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</si>
  <si>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</si>
  <si>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</si>
  <si>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</si>
  <si>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</si>
  <si>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</si>
  <si>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</si>
  <si>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</si>
  <si>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</si>
  <si>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</si>
  <si>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</si>
  <si>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</si>
  <si>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</si>
  <si>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</si>
  <si>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</si>
  <si>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</si>
  <si>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</si>
  <si>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</si>
  <si>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</si>
  <si>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</si>
  <si>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</si>
  <si>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</si>
  <si>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</si>
  <si>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</si>
  <si>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</si>
  <si>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</si>
  <si>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</si>
  <si>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</si>
  <si>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</si>
  <si>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</si>
  <si>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</si>
  <si>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</si>
  <si>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</si>
  <si>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</si>
  <si>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</si>
  <si>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</si>
  <si>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</si>
  <si>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</si>
  <si>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</si>
  <si>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</si>
  <si>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</si>
  <si>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</si>
  <si>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</si>
  <si>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</si>
  <si>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</si>
  <si>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</si>
  <si>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</si>
  <si>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</si>
  <si>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</si>
  <si>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</si>
  <si>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</si>
  <si>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</si>
  <si>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</si>
  <si>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</si>
  <si>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</si>
  <si>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</si>
  <si>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</si>
  <si>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</si>
  <si>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</si>
  <si>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</si>
  <si>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</si>
  <si>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</si>
  <si>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</si>
  <si>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</si>
  <si>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</si>
  <si>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</si>
  <si>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</si>
  <si>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</si>
  <si>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</si>
  <si>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</si>
  <si>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</si>
  <si>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</si>
  <si>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</si>
  <si>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</si>
  <si>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</si>
  <si>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</si>
  <si>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</si>
  <si>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</si>
  <si>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</si>
  <si>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</si>
  <si>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</si>
  <si>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</si>
  <si>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</si>
  <si>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</si>
  <si>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</si>
  <si>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</si>
  <si>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</si>
  <si>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</si>
  <si>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</si>
  <si>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</si>
  <si>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</si>
  <si>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</si>
  <si>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</si>
  <si>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</si>
  <si>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</si>
  <si>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</si>
  <si>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</si>
  <si>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</si>
  <si>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</si>
  <si>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</si>
  <si>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</si>
  <si>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</si>
  <si>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</si>
  <si>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</si>
  <si>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</si>
  <si>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</si>
  <si>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</si>
  <si>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</si>
  <si>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</si>
  <si>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</si>
  <si>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</si>
  <si>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</si>
  <si>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</si>
  <si>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</si>
  <si>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</si>
  <si>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</si>
  <si>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</si>
  <si>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</si>
  <si>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</si>
  <si>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</si>
  <si>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</si>
  <si>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</si>
  <si>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</si>
  <si>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</si>
  <si>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</si>
  <si>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</si>
  <si>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</si>
  <si>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</si>
  <si>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</si>
  <si>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</si>
  <si>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</si>
  <si>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</si>
  <si>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</si>
  <si>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Bi</t>
  </si>
  <si>
    <t>Yuqiang</t>
  </si>
  <si>
    <t>University of Michigan</t>
  </si>
  <si>
    <t>1351 Beal Ave.</t>
  </si>
  <si>
    <t>Ann Arbor</t>
  </si>
  <si>
    <t>MI</t>
  </si>
  <si>
    <t>USA</t>
  </si>
  <si>
    <t>ybi@umich.edu</t>
  </si>
  <si>
    <t>BL4-3 11-2</t>
  </si>
  <si>
    <t>JRC_UMNA_1</t>
  </si>
  <si>
    <t>JRC_UMNA_2</t>
  </si>
  <si>
    <t>JRC_UMNA_3</t>
  </si>
  <si>
    <t>JRC_UMNA_4</t>
  </si>
  <si>
    <t>JRC_UMNA_S_1</t>
  </si>
  <si>
    <t>JRC_UMNA_S_2</t>
  </si>
  <si>
    <t>YB_0212_U_A</t>
  </si>
  <si>
    <t>YB_0212_U_B</t>
  </si>
  <si>
    <t>YB_0312_U_C</t>
  </si>
  <si>
    <t>YB_0312_U_A</t>
  </si>
  <si>
    <t>YB_0312_U_B</t>
  </si>
  <si>
    <t>YB_0212_U_C</t>
  </si>
  <si>
    <t>YB_Al2O3_U_A</t>
  </si>
  <si>
    <t>YB_0212_S_A</t>
  </si>
  <si>
    <t>YB_0212_S_B</t>
  </si>
  <si>
    <t>YB_0312_S_A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</si>
</sst>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4"/>
      <protection locked="0"/>
    </xf>
    <xf numFmtId="49" fontId="0" fillId="0" borderId="0" xfId="0" applyNumberFormat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Normal="100" workbookViewId="0">
      <pane ySplit="23" topLeftCell="A24" activePane="bottomLeft" state="frozenSplit"/>
      <selection activeCell="C5" sqref="C5"/>
      <selection pane="bottomLeft" activeCell="C34" sqref="C3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883</v>
      </c>
      <c r="C5" s="9" t="s">
        <v>875</v>
      </c>
    </row>
    <row r="6" spans="1:3">
      <c r="A6" s="16" t="s">
        <v>11</v>
      </c>
      <c r="B6" s="11"/>
    </row>
    <row r="7" spans="1:3">
      <c r="A7" s="16" t="s">
        <v>879</v>
      </c>
      <c r="B7" s="38" t="s">
        <v>887</v>
      </c>
    </row>
    <row r="8" spans="1:3">
      <c r="A8" s="16" t="s">
        <v>13</v>
      </c>
      <c r="B8" s="21" t="s">
        <v>884</v>
      </c>
    </row>
    <row r="9" spans="1:3">
      <c r="A9" s="16" t="s">
        <v>14</v>
      </c>
      <c r="B9" s="21" t="s">
        <v>885</v>
      </c>
    </row>
    <row r="10" spans="1:3">
      <c r="A10" s="16" t="s">
        <v>15</v>
      </c>
      <c r="B10" s="21">
        <v>48109</v>
      </c>
    </row>
    <row r="11" spans="1:3">
      <c r="A11" s="16" t="s">
        <v>809</v>
      </c>
      <c r="B11" s="21" t="s">
        <v>886</v>
      </c>
    </row>
    <row r="12" spans="1:3">
      <c r="A12" s="16" t="s">
        <v>26</v>
      </c>
      <c r="B12" s="21">
        <v>7343895925</v>
      </c>
    </row>
    <row r="13" spans="1:3">
      <c r="A13" s="16" t="s">
        <v>839</v>
      </c>
      <c r="B13" s="39">
        <v>3408</v>
      </c>
    </row>
    <row r="14" spans="1:3">
      <c r="A14" s="16" t="s">
        <v>16</v>
      </c>
      <c r="B14" s="12">
        <v>40986</v>
      </c>
    </row>
    <row r="15" spans="1:3">
      <c r="A15" s="16" t="s">
        <v>41</v>
      </c>
      <c r="B15" s="40" t="s">
        <v>888</v>
      </c>
      <c r="C15" s="9" t="s">
        <v>854</v>
      </c>
    </row>
    <row r="16" spans="1:3">
      <c r="A16" s="16" t="s">
        <v>40</v>
      </c>
      <c r="B16" s="12">
        <v>40994</v>
      </c>
      <c r="C16" s="9" t="s">
        <v>854</v>
      </c>
    </row>
    <row r="17" spans="1:34">
      <c r="A17" s="16" t="s">
        <v>811</v>
      </c>
      <c r="B17" s="12">
        <v>40996</v>
      </c>
      <c r="C17" s="9" t="s">
        <v>853</v>
      </c>
    </row>
    <row r="18" spans="1:34">
      <c r="A18" s="16" t="s">
        <v>42</v>
      </c>
      <c r="B18" s="11"/>
      <c r="C18" s="9" t="s">
        <v>43</v>
      </c>
    </row>
    <row r="19" spans="1:34">
      <c r="A19" s="16" t="s">
        <v>807</v>
      </c>
      <c r="B19" s="11">
        <v>17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849</v>
      </c>
      <c r="C24" s="17">
        <v>1E-4</v>
      </c>
      <c r="D24" s="29">
        <f>IF(Table5[[#This Row],[Mass (g)]]="","",Table5[[#This Row],[Mass (g)]]*VLOOKUP(Table5[[#This Row],[Nuclide]],Doedata,4)*37000000000)</f>
        <v>2.5167468080000002</v>
      </c>
      <c r="E24" s="10" t="s">
        <v>820</v>
      </c>
      <c r="F24" s="10" t="s">
        <v>823</v>
      </c>
      <c r="G24" s="10">
        <v>7</v>
      </c>
      <c r="H24" s="10" t="s">
        <v>832</v>
      </c>
      <c r="I24" s="10">
        <v>1</v>
      </c>
      <c r="J24" s="25">
        <f>IF(Table5[[#This Row],[Activity (Bq)]]="","",Table5[[#This Row],[Activity (Bq)]]/37000000000)</f>
        <v>6.8020184000000004E-11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849</v>
      </c>
      <c r="C25" s="17">
        <v>1E-4</v>
      </c>
      <c r="D25" s="29">
        <f>IF(Table5[[#This Row],[Mass (g)]]="","",Table5[[#This Row],[Mass (g)]]*VLOOKUP(Table5[[#This Row],[Nuclide]],Doedata,4)*37000000000)</f>
        <v>2.5167468080000002</v>
      </c>
      <c r="E25" s="10" t="s">
        <v>820</v>
      </c>
      <c r="F25" s="10" t="s">
        <v>823</v>
      </c>
      <c r="G25" s="10">
        <v>7</v>
      </c>
      <c r="H25" s="10" t="s">
        <v>832</v>
      </c>
      <c r="I25" s="10">
        <v>1</v>
      </c>
      <c r="J25" s="25">
        <f>IF(Table5[[#This Row],[Activity (Bq)]]="","",Table5[[#This Row],[Activity (Bq)]]/37000000000)</f>
        <v>6.8020184000000004E-11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849</v>
      </c>
      <c r="C26" s="17">
        <v>1E-4</v>
      </c>
      <c r="D26" s="29">
        <f>IF(Table5[[#This Row],[Mass (g)]]="","",Table5[[#This Row],[Mass (g)]]*VLOOKUP(Table5[[#This Row],[Nuclide]],Doedata,4)*37000000000)</f>
        <v>2.5167468080000002</v>
      </c>
      <c r="E26" s="10" t="s">
        <v>820</v>
      </c>
      <c r="F26" s="10" t="s">
        <v>823</v>
      </c>
      <c r="G26" s="10">
        <v>7</v>
      </c>
      <c r="H26" s="10" t="s">
        <v>832</v>
      </c>
      <c r="I26" s="10">
        <v>1</v>
      </c>
      <c r="J26" s="25">
        <f>IF(Table5[[#This Row],[Activity (Bq)]]="","",Table5[[#This Row],[Activity (Bq)]]/37000000000)</f>
        <v>6.8020184000000004E-11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849</v>
      </c>
      <c r="C27" s="17">
        <v>1E-4</v>
      </c>
      <c r="D27" s="29">
        <f>IF(Table5[[#This Row],[Mass (g)]]="","",Table5[[#This Row],[Mass (g)]]*VLOOKUP(Table5[[#This Row],[Nuclide]],Doedata,4)*37000000000)</f>
        <v>2.5167468080000002</v>
      </c>
      <c r="E27" s="10" t="s">
        <v>820</v>
      </c>
      <c r="F27" s="10" t="s">
        <v>823</v>
      </c>
      <c r="G27" s="10">
        <v>7</v>
      </c>
      <c r="H27" s="10" t="s">
        <v>832</v>
      </c>
      <c r="I27" s="10">
        <v>1</v>
      </c>
      <c r="J27" s="25">
        <f>IF(Table5[[#This Row],[Activity (Bq)]]="","",Table5[[#This Row],[Activity (Bq)]]/37000000000)</f>
        <v>6.8020184000000004E-11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895</v>
      </c>
      <c r="B28" s="9" t="s">
        <v>849</v>
      </c>
      <c r="C28" s="17">
        <v>2.9999999999999997E-4</v>
      </c>
      <c r="D28" s="29">
        <f>IF(Table5[[#This Row],[Mass (g)]]="","",Table5[[#This Row],[Mass (g)]]*VLOOKUP(Table5[[#This Row],[Nuclide]],Doedata,4)*37000000000)</f>
        <v>7.5502404239999992</v>
      </c>
      <c r="E28" s="10" t="s">
        <v>820</v>
      </c>
      <c r="F28" s="10" t="s">
        <v>823</v>
      </c>
      <c r="G28" s="10">
        <v>7</v>
      </c>
      <c r="H28" s="10" t="s">
        <v>832</v>
      </c>
      <c r="I28" s="10">
        <v>1</v>
      </c>
      <c r="J28" s="25">
        <f>IF(Table5[[#This Row],[Activity (Bq)]]="","",Table5[[#This Row],[Activity (Bq)]]/37000000000)</f>
        <v>2.0406055199999997E-10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896</v>
      </c>
      <c r="B29" s="9" t="s">
        <v>849</v>
      </c>
      <c r="C29" s="17">
        <v>5.0000000000000001E-4</v>
      </c>
      <c r="D29" s="29">
        <f>IF(Table5[[#This Row],[Mass (g)]]="","",Table5[[#This Row],[Mass (g)]]*VLOOKUP(Table5[[#This Row],[Nuclide]],Doedata,4)*37000000000)</f>
        <v>12.58373404</v>
      </c>
      <c r="E29" s="10" t="s">
        <v>820</v>
      </c>
      <c r="F29" s="10" t="s">
        <v>823</v>
      </c>
      <c r="G29" s="10">
        <v>7</v>
      </c>
      <c r="H29" s="10" t="s">
        <v>832</v>
      </c>
      <c r="I29" s="10">
        <v>1</v>
      </c>
      <c r="J29" s="25">
        <f>IF(Table5[[#This Row],[Activity (Bq)]]="","",Table5[[#This Row],[Activity (Bq)]]/37000000000)</f>
        <v>3.4010092000000001E-10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900</v>
      </c>
      <c r="B30" s="9" t="s">
        <v>849</v>
      </c>
      <c r="C30" s="17">
        <v>5.0000000000000001E-4</v>
      </c>
      <c r="D30" s="29">
        <f>IF(Table5[[#This Row],[Mass (g)]]="","",Table5[[#This Row],[Mass (g)]]*VLOOKUP(Table5[[#This Row],[Nuclide]],Doedata,4)*37000000000)</f>
        <v>12.58373404</v>
      </c>
      <c r="E30" s="10" t="s">
        <v>820</v>
      </c>
      <c r="F30" s="10" t="s">
        <v>823</v>
      </c>
      <c r="G30" s="10">
        <v>7</v>
      </c>
      <c r="H30" s="10" t="s">
        <v>832</v>
      </c>
      <c r="I30" s="10">
        <v>1</v>
      </c>
      <c r="J30" s="25">
        <f>IF(Table5[[#This Row],[Activity (Bq)]]="","",Table5[[#This Row],[Activity (Bq)]]/37000000000)</f>
        <v>3.4010092000000001E-10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898</v>
      </c>
      <c r="B31" s="9" t="s">
        <v>849</v>
      </c>
      <c r="C31" s="17">
        <v>5.0000000000000001E-4</v>
      </c>
      <c r="D31" s="29">
        <f>IF(Table5[[#This Row],[Mass (g)]]="","",Table5[[#This Row],[Mass (g)]]*VLOOKUP(Table5[[#This Row],[Nuclide]],Doedata,4)*37000000000)</f>
        <v>12.58373404</v>
      </c>
      <c r="E31" s="10" t="s">
        <v>820</v>
      </c>
      <c r="F31" s="10" t="s">
        <v>823</v>
      </c>
      <c r="G31" s="10">
        <v>7</v>
      </c>
      <c r="H31" s="10" t="s">
        <v>832</v>
      </c>
      <c r="I31" s="10">
        <v>1</v>
      </c>
      <c r="J31" s="25">
        <f>IF(Table5[[#This Row],[Activity (Bq)]]="","",Table5[[#This Row],[Activity (Bq)]]/37000000000)</f>
        <v>3.4010092000000001E-10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899</v>
      </c>
      <c r="B32" s="9" t="s">
        <v>849</v>
      </c>
      <c r="C32" s="17">
        <v>5.9999999999999995E-4</v>
      </c>
      <c r="D32" s="29">
        <f>IF(Table5[[#This Row],[Mass (g)]]="","",Table5[[#This Row],[Mass (g)]]*VLOOKUP(Table5[[#This Row],[Nuclide]],Doedata,4)*37000000000)</f>
        <v>15.100480847999998</v>
      </c>
      <c r="E32" s="10" t="s">
        <v>820</v>
      </c>
      <c r="F32" s="10" t="s">
        <v>823</v>
      </c>
      <c r="G32" s="10">
        <v>7</v>
      </c>
      <c r="H32" s="10" t="s">
        <v>832</v>
      </c>
      <c r="I32" s="10">
        <v>1</v>
      </c>
      <c r="J32" s="25">
        <f>IF(Table5[[#This Row],[Activity (Bq)]]="","",Table5[[#This Row],[Activity (Bq)]]/37000000000)</f>
        <v>4.0812110399999995E-10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897</v>
      </c>
      <c r="B33" s="9" t="s">
        <v>849</v>
      </c>
      <c r="C33" s="17">
        <v>2.9999999999999997E-4</v>
      </c>
      <c r="D33" s="29">
        <f>IF(Table5[[#This Row],[Mass (g)]]="","",Table5[[#This Row],[Mass (g)]]*VLOOKUP(Table5[[#This Row],[Nuclide]],Doedata,4)*37000000000)</f>
        <v>7.5502404239999992</v>
      </c>
      <c r="E33" s="10" t="s">
        <v>820</v>
      </c>
      <c r="F33" s="10" t="s">
        <v>823</v>
      </c>
      <c r="G33" s="10">
        <v>7</v>
      </c>
      <c r="H33" s="10" t="s">
        <v>832</v>
      </c>
      <c r="I33" s="10">
        <v>1</v>
      </c>
      <c r="J33" s="25">
        <f>IF(Table5[[#This Row],[Activity (Bq)]]="","",Table5[[#This Row],[Activity (Bq)]]/37000000000)</f>
        <v>2.0406055199999997E-10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901</v>
      </c>
      <c r="B34" s="9" t="s">
        <v>849</v>
      </c>
      <c r="C34" s="17">
        <v>2.9999999999999997E-4</v>
      </c>
      <c r="D34" s="29">
        <f>IF(Table5[[#This Row],[Mass (g)]]="","",Table5[[#This Row],[Mass (g)]]*VLOOKUP(Table5[[#This Row],[Nuclide]],Doedata,4)*37000000000)</f>
        <v>7.5502404239999992</v>
      </c>
      <c r="E34" s="10" t="s">
        <v>820</v>
      </c>
      <c r="F34" s="10" t="s">
        <v>823</v>
      </c>
      <c r="G34" s="10">
        <v>7</v>
      </c>
      <c r="H34" s="10" t="s">
        <v>832</v>
      </c>
      <c r="I34" s="10">
        <v>1</v>
      </c>
      <c r="J34" s="25">
        <f>IF(Table5[[#This Row],[Activity (Bq)]]="","",Table5[[#This Row],[Activity (Bq)]]/37000000000)</f>
        <v>2.0406055199999997E-10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902</v>
      </c>
      <c r="B35" s="9" t="s">
        <v>849</v>
      </c>
      <c r="C35" s="17">
        <v>1E-4</v>
      </c>
      <c r="D35" s="29">
        <f>IF(Table5[[#This Row],[Mass (g)]]="","",Table5[[#This Row],[Mass (g)]]*VLOOKUP(Table5[[#This Row],[Nuclide]],Doedata,4)*37000000000)</f>
        <v>2.5167468080000002</v>
      </c>
      <c r="E35" s="10" t="s">
        <v>30</v>
      </c>
      <c r="F35" s="10" t="s">
        <v>823</v>
      </c>
      <c r="G35" s="10">
        <v>7</v>
      </c>
      <c r="H35" s="10" t="s">
        <v>873</v>
      </c>
      <c r="I35" s="10">
        <v>1</v>
      </c>
      <c r="J35" s="25">
        <f>IF(Table5[[#This Row],[Activity (Bq)]]="","",Table5[[#This Row],[Activity (Bq)]]/37000000000)</f>
        <v>6.8020184000000004E-11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903</v>
      </c>
      <c r="B36" s="9" t="s">
        <v>849</v>
      </c>
      <c r="C36" s="17">
        <v>1E-4</v>
      </c>
      <c r="D36" s="29">
        <f>IF(Table5[[#This Row],[Mass (g)]]="","",Table5[[#This Row],[Mass (g)]]*VLOOKUP(Table5[[#This Row],[Nuclide]],Doedata,4)*37000000000)</f>
        <v>2.5167468080000002</v>
      </c>
      <c r="E36" s="10" t="s">
        <v>30</v>
      </c>
      <c r="F36" s="10" t="s">
        <v>823</v>
      </c>
      <c r="G36" s="10">
        <v>7</v>
      </c>
      <c r="H36" s="10" t="s">
        <v>873</v>
      </c>
      <c r="I36" s="10">
        <v>1</v>
      </c>
      <c r="J36" s="25">
        <f>IF(Table5[[#This Row],[Activity (Bq)]]="","",Table5[[#This Row],[Activity (Bq)]]/37000000000)</f>
        <v>6.8020184000000004E-11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904</v>
      </c>
      <c r="B37" s="9" t="s">
        <v>849</v>
      </c>
      <c r="C37" s="17">
        <v>1E-4</v>
      </c>
      <c r="D37" s="29">
        <f>IF(Table5[[#This Row],[Mass (g)]]="","",Table5[[#This Row],[Mass (g)]]*VLOOKUP(Table5[[#This Row],[Nuclide]],Doedata,4)*37000000000)</f>
        <v>2.5167468080000002</v>
      </c>
      <c r="E37" s="10" t="s">
        <v>30</v>
      </c>
      <c r="F37" s="10" t="s">
        <v>823</v>
      </c>
      <c r="G37" s="10">
        <v>7</v>
      </c>
      <c r="H37" s="10" t="s">
        <v>873</v>
      </c>
      <c r="I37" s="10">
        <v>1</v>
      </c>
      <c r="J37" s="25">
        <f>IF(Table5[[#This Row],[Activity (Bq)]]="","",Table5[[#This Row],[Activity (Bq)]]/37000000000)</f>
        <v>6.8020184000000004E-11</v>
      </c>
      <c r="AD37" s="28" t="s">
        <v>69</v>
      </c>
      <c r="AE37" s="16"/>
      <c r="AF37" s="16"/>
      <c r="AG37" s="16" t="s">
        <v>862</v>
      </c>
      <c r="AH37" s="16"/>
    </row>
    <row r="38" spans="1:34">
      <c r="A38" s="9" t="s">
        <v>893</v>
      </c>
      <c r="B38" s="9" t="s">
        <v>849</v>
      </c>
      <c r="C38" s="17">
        <v>1E-4</v>
      </c>
      <c r="D38" s="29">
        <f>IF(Table5[[#This Row],[Mass (g)]]="","",Table5[[#This Row],[Mass (g)]]*VLOOKUP(Table5[[#This Row],[Nuclide]],Doedata,4)*37000000000)</f>
        <v>2.5167468080000002</v>
      </c>
      <c r="E38" s="10" t="s">
        <v>30</v>
      </c>
      <c r="F38" s="10" t="s">
        <v>823</v>
      </c>
      <c r="G38" s="10">
        <v>7</v>
      </c>
      <c r="H38" s="10" t="s">
        <v>873</v>
      </c>
      <c r="I38" s="10">
        <v>1</v>
      </c>
      <c r="J38" s="25">
        <f>IF(Table5[[#This Row],[Activity (Bq)]]="","",Table5[[#This Row],[Activity (Bq)]]/37000000000)</f>
        <v>6.8020184000000004E-11</v>
      </c>
      <c r="AD38" s="28" t="s">
        <v>70</v>
      </c>
      <c r="AE38" s="16"/>
      <c r="AF38" s="16"/>
      <c r="AG38" s="16" t="s">
        <v>863</v>
      </c>
      <c r="AH38" s="16"/>
    </row>
    <row r="39" spans="1:34">
      <c r="A39" s="9" t="s">
        <v>894</v>
      </c>
      <c r="B39" s="9" t="s">
        <v>849</v>
      </c>
      <c r="C39" s="17">
        <v>1E-4</v>
      </c>
      <c r="D39" s="29">
        <f>IF(Table5[[#This Row],[Mass (g)]]="","",Table5[[#This Row],[Mass (g)]]*VLOOKUP(Table5[[#This Row],[Nuclide]],Doedata,4)*37000000000)</f>
        <v>2.5167468080000002</v>
      </c>
      <c r="E39" s="10" t="s">
        <v>30</v>
      </c>
      <c r="F39" s="10" t="s">
        <v>823</v>
      </c>
      <c r="G39" s="10">
        <v>7</v>
      </c>
      <c r="H39" s="10" t="s">
        <v>873</v>
      </c>
      <c r="I39" s="10">
        <v>1</v>
      </c>
      <c r="J39" s="25">
        <f>IF(Table5[[#This Row],[Activity (Bq)]]="","",Table5[[#This Row],[Activity (Bq)]]/37000000000)</f>
        <v>6.8020184000000004E-11</v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8"/>
      <c r="C5" s="18">
        <v>0</v>
      </c>
      <c r="D5" s="18">
        <v>0</v>
      </c>
    </row>
    <row r="6" spans="1:4">
      <c r="A6" s="24" t="s">
        <v>843</v>
      </c>
      <c r="B6" s="18"/>
      <c r="C6" s="18">
        <v>0</v>
      </c>
      <c r="D6" s="18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Yuqiang</cp:lastModifiedBy>
  <cp:lastPrinted>2010-11-18T22:52:38Z</cp:lastPrinted>
  <dcterms:created xsi:type="dcterms:W3CDTF">2010-11-12T20:51:00Z</dcterms:created>
  <dcterms:modified xsi:type="dcterms:W3CDTF">2012-03-19T00:53:37Z</dcterms:modified>
</cp:coreProperties>
</file>