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1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 s="1"/>
  <c r="D77" i="4"/>
  <c r="J77" i="4"/>
  <c r="D78" i="4"/>
  <c r="J78" i="4" s="1"/>
  <c r="D79" i="4"/>
  <c r="J79" i="4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/>
  <c r="D27" i="1"/>
  <c r="J27" i="1" s="1"/>
  <c r="D28" i="1"/>
  <c r="J28" i="1"/>
  <c r="D29" i="1"/>
  <c r="J29" i="1" s="1"/>
  <c r="D30" i="1"/>
  <c r="J30" i="1" s="1"/>
  <c r="D31" i="1"/>
  <c r="J31" i="1" s="1"/>
  <c r="D32" i="1"/>
  <c r="J32" i="1"/>
  <c r="D33" i="1"/>
  <c r="J33" i="1" s="1"/>
  <c r="D34" i="1"/>
  <c r="J34" i="1"/>
  <c r="D35" i="1"/>
  <c r="J35" i="1" s="1"/>
  <c r="D36" i="1"/>
  <c r="J36" i="1"/>
  <c r="D37" i="1"/>
  <c r="J37" i="1" s="1"/>
  <c r="D38" i="1"/>
  <c r="J38" i="1"/>
  <c r="D39" i="1"/>
  <c r="J39" i="1" s="1"/>
  <c r="D40" i="1"/>
  <c r="J40" i="1"/>
  <c r="D41" i="1"/>
  <c r="J41" i="1" s="1"/>
  <c r="D42" i="1"/>
  <c r="J42" i="1"/>
  <c r="D43" i="1"/>
  <c r="J43" i="1" s="1"/>
  <c r="D44" i="1"/>
  <c r="J44" i="1"/>
  <c r="D45" i="1"/>
  <c r="J45" i="1" s="1"/>
  <c r="D46" i="1"/>
  <c r="J46" i="1"/>
  <c r="D47" i="1"/>
  <c r="J47" i="1" s="1"/>
  <c r="D48" i="1"/>
  <c r="J48" i="1"/>
  <c r="D49" i="1"/>
  <c r="J49" i="1" s="1"/>
  <c r="D50" i="1"/>
  <c r="J50" i="1"/>
  <c r="D51" i="1"/>
  <c r="J51" i="1" s="1"/>
  <c r="D52" i="1"/>
  <c r="J52" i="1"/>
  <c r="D53" i="1"/>
  <c r="J53" i="1" s="1"/>
  <c r="D54" i="1"/>
  <c r="J54" i="1"/>
  <c r="D55" i="1"/>
  <c r="J55" i="1" s="1"/>
  <c r="D56" i="1"/>
  <c r="J56" i="1"/>
  <c r="D57" i="1"/>
  <c r="J57" i="1" s="1"/>
  <c r="D58" i="1"/>
  <c r="J58" i="1"/>
  <c r="D59" i="1"/>
  <c r="J59" i="1" s="1"/>
  <c r="D60" i="1"/>
  <c r="J60" i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<sst xmlns="http://schemas.openxmlformats.org/spreadsheetml/2006/main" count="3281" uniqueCount="899">
  <si>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</si>
  <si>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</si>
  <si>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</si>
  <si>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</si>
  <si>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</si>
  <si>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</si>
  <si>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</si>
  <si>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</si>
  <si>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</si>
  <si>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</si>
  <si>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</si>
  <si>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</si>
  <si>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</si>
  <si>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</si>
  <si>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</si>
  <si>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</si>
  <si>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</si>
  <si>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</si>
  <si>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</si>
  <si>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</si>
  <si>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</si>
  <si>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</si>
  <si>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</si>
  <si>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</si>
  <si>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</si>
  <si>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</si>
  <si>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</si>
  <si>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</si>
  <si>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</si>
  <si>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</si>
  <si>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</si>
  <si>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</si>
  <si>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</si>
  <si>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</si>
  <si>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</si>
  <si>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</si>
  <si>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</si>
  <si>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</si>
  <si>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</si>
  <si>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</si>
  <si>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</si>
  <si>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</si>
  <si>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</si>
  <si>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</si>
  <si>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</si>
  <si>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</si>
  <si>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</si>
  <si>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</si>
  <si>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</si>
  <si>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</si>
  <si>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</si>
  <si>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</si>
  <si>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</si>
  <si>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</si>
  <si>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</si>
  <si>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</si>
  <si>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</si>
  <si>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</si>
  <si>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</si>
  <si>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</si>
  <si>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</si>
  <si>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</si>
  <si>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</si>
  <si>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</si>
  <si>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</si>
  <si>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</si>
  <si>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</si>
  <si>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</si>
  <si>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</si>
  <si>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</si>
  <si>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</si>
  <si>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</si>
  <si>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</si>
  <si>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</si>
  <si>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</si>
  <si>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</si>
  <si>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</si>
  <si>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</si>
  <si>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</si>
  <si>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</si>
  <si>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</si>
  <si>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</si>
  <si>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</si>
  <si>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</si>
  <si>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</si>
  <si>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</si>
  <si>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</si>
  <si>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</si>
  <si>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</si>
  <si>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</si>
  <si>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</si>
  <si>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</si>
  <si>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</si>
  <si>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</si>
  <si>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</si>
  <si>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</si>
  <si>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</si>
  <si>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</si>
  <si>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</si>
  <si>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</si>
  <si>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</si>
  <si>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</si>
  <si>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</si>
  <si>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</si>
  <si>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</si>
  <si>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</si>
  <si>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</si>
  <si>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</si>
  <si>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</si>
  <si>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</si>
  <si>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</si>
  <si>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</si>
  <si>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</si>
  <si>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</si>
  <si>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</si>
  <si>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</si>
  <si>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</si>
  <si>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</si>
  <si>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</si>
  <si>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</si>
  <si>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</si>
  <si>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</si>
  <si>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</si>
  <si>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</si>
  <si>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</si>
  <si>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</si>
  <si>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</si>
  <si>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</si>
  <si>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</si>
  <si>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</si>
  <si>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</si>
  <si>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</si>
  <si>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</si>
  <si>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</si>
  <si>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</si>
  <si>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</si>
  <si>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</si>
  <si>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</si>
  <si>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</si>
  <si>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</si>
  <si>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</si>
  <si>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</si>
  <si>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</si>
  <si>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</si>
  <si>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</si>
  <si>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</si>
  <si>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</si>
  <si>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</si>
  <si>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</si>
  <si>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</si>
  <si>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</si>
  <si>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</si>
  <si>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</si>
  <si>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</si>
  <si>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</si>
  <si>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</si>
  <si>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</si>
  <si>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</si>
  <si>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</si>
  <si>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</si>
  <si>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</si>
  <si>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</si>
  <si>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</si>
  <si>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</si>
  <si>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</si>
  <si>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</si>
  <si>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</si>
  <si>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</si>
  <si>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</si>
  <si>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</si>
  <si>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</si>
  <si>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</si>
  <si>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</si>
  <si>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</si>
  <si>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</si>
  <si>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</si>
  <si>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</si>
  <si>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</si>
  <si>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</si>
  <si>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</si>
  <si>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</si>
  <si>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</si>
  <si>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</si>
  <si>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</si>
  <si>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</si>
  <si>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</si>
  <si>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</si>
  <si>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</si>
  <si>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</si>
  <si>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</si>
  <si>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</si>
  <si>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</si>
  <si>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</si>
  <si>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</si>
  <si>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</si>
  <si>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</si>
  <si>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</si>
  <si>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</si>
  <si>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</si>
  <si>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</si>
  <si>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</si>
  <si>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</si>
  <si>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</si>
  <si>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</si>
  <si>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</si>
  <si>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</si>
  <si>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</si>
  <si>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</si>
  <si>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</si>
  <si>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</si>
  <si>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</si>
  <si>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</si>
  <si>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</si>
  <si>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</si>
  <si>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</si>
  <si>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</si>
  <si>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</si>
  <si>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</si>
  <si>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</si>
  <si>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</si>
  <si>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</si>
  <si>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</si>
  <si>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</si>
  <si>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</si>
  <si>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</si>
  <si>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</si>
  <si>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</si>
  <si>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</si>
  <si>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</si>
  <si>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</si>
  <si>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</si>
  <si>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</si>
  <si>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</si>
  <si>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</si>
  <si>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</si>
  <si>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</si>
  <si>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</si>
  <si>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</si>
  <si>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</si>
  <si>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</si>
  <si>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</si>
  <si>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</si>
  <si>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</si>
  <si>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</si>
  <si>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</si>
  <si>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</si>
  <si>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</si>
  <si>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</si>
  <si>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</si>
  <si>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</si>
  <si>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</si>
  <si>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</si>
  <si>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</si>
  <si>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</si>
  <si>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</si>
  <si>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</si>
  <si>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</si>
  <si>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</si>
  <si>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</si>
  <si>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</si>
  <si>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</si>
  <si>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</si>
  <si>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</si>
  <si>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</si>
  <si>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</si>
  <si>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</si>
  <si>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</si>
  <si>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</si>
  <si>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</si>
  <si>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</si>
  <si>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</si>
  <si>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</si>
  <si>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</si>
  <si>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</si>
  <si>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</si>
  <si>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</si>
  <si>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</si>
  <si>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</si>
  <si>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</si>
  <si>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</si>
  <si>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</si>
  <si>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</si>
  <si>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</si>
  <si>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</si>
  <si>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</si>
  <si>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</si>
  <si>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</si>
  <si>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</si>
  <si>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</si>
  <si>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</si>
  <si>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</si>
  <si>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</si>
  <si>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</si>
  <si>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</si>
  <si>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</si>
  <si>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</si>
  <si>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</si>
  <si>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</si>
  <si>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</si>
  <si>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</si>
  <si>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</si>
  <si>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</si>
  <si>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</si>
  <si>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</si>
  <si>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</si>
  <si>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</si>
  <si>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</si>
  <si>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</si>
  <si>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</si>
  <si>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</si>
  <si>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</si>
  <si>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</si>
  <si>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</si>
  <si>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</si>
  <si>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</si>
  <si>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</si>
  <si>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</si>
  <si>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</si>
  <si>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</si>
  <si>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</si>
  <si>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</si>
  <si>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</si>
  <si>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</si>
  <si>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</si>
  <si>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</si>
  <si>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</si>
  <si>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</si>
  <si>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</si>
  <si>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</si>
  <si>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</si>
  <si>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</si>
  <si>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</si>
  <si>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</si>
  <si>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</si>
  <si>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</si>
  <si>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</si>
  <si>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</si>
  <si>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</si>
  <si>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</si>
  <si>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</si>
  <si>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</si>
  <si>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</si>
  <si>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</si>
  <si>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</si>
  <si>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</si>
  <si>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</si>
  <si>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</si>
  <si>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</si>
  <si>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</si>
  <si>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</si>
  <si>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</si>
  <si>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</si>
  <si>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</si>
  <si>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</si>
  <si>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</si>
  <si>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</si>
  <si>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</si>
  <si>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</si>
  <si>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</si>
  <si>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</si>
  <si>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</si>
  <si>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</si>
  <si>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</si>
  <si>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</si>
  <si>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</si>
  <si>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</si>
  <si>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</si>
  <si>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</si>
  <si>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</si>
  <si>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</si>
  <si>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</si>
  <si>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</si>
  <si>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</si>
  <si>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</si>
  <si>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</si>
  <si>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</si>
  <si>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</si>
  <si>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</si>
  <si>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</si>
  <si>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</si>
  <si>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</si>
  <si>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</si>
  <si>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</si>
  <si>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</si>
  <si>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</si>
  <si>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</si>
  <si>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</si>
  <si>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</si>
  <si>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</si>
  <si>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</si>
  <si>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</si>
  <si>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</si>
  <si>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</si>
  <si>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</si>
  <si>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</si>
  <si>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</si>
  <si>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</si>
  <si>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</si>
  <si>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</si>
  <si>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</si>
  <si>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</si>
  <si>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</si>
  <si>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</si>
  <si>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</si>
  <si>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</si>
  <si>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</si>
  <si>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</si>
  <si>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</si>
  <si>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</si>
  <si>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</si>
  <si>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</si>
  <si>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</si>
  <si>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</si>
  <si>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</si>
  <si>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</si>
  <si>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</si>
  <si>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</si>
  <si>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</si>
  <si>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</si>
  <si>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</si>
  <si>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</si>
  <si>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</si>
  <si>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</si>
  <si>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</si>
  <si>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</si>
  <si>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</si>
  <si>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</si>
  <si>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</si>
  <si>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</si>
  <si>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</si>
  <si>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</si>
  <si>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</si>
  <si>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</si>
  <si>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</si>
  <si>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</si>
  <si>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</si>
  <si>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</si>
  <si>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</si>
  <si>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</si>
  <si>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</si>
  <si>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</si>
  <si>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</si>
  <si>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</si>
  <si>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</si>
  <si>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</si>
  <si>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</si>
  <si>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</si>
  <si>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</si>
  <si>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</si>
  <si>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</si>
  <si>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</si>
  <si>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</si>
  <si>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</si>
  <si>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</si>
  <si>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</si>
  <si>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</si>
  <si>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</si>
  <si>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</si>
  <si>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</si>
  <si>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</si>
  <si>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</si>
  <si>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</si>
  <si>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</si>
  <si>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</si>
  <si>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</si>
  <si>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</si>
  <si>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</si>
  <si>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</si>
  <si>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</si>
  <si>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</si>
  <si>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</si>
  <si>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</si>
  <si>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</si>
  <si>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</si>
  <si>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</si>
  <si>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</si>
  <si>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</si>
  <si>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</si>
  <si>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</si>
  <si>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</si>
  <si>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</si>
  <si>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</si>
  <si>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</si>
  <si>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</si>
  <si>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</si>
  <si>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</si>
  <si>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</si>
  <si>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</si>
  <si>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</si>
  <si>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</si>
  <si>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</si>
  <si>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</si>
  <si>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</si>
  <si>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</si>
  <si>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</si>
  <si>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</si>
  <si>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</si>
  <si>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</si>
  <si>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</si>
  <si>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</si>
  <si>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</si>
  <si>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</si>
  <si>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</si>
  <si>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</si>
  <si>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</si>
  <si>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</si>
  <si>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</si>
  <si>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</si>
  <si>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</si>
  <si>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</si>
  <si>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</si>
  <si>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</si>
  <si>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</si>
  <si>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</si>
  <si>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</si>
  <si>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</si>
  <si>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</si>
  <si>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</si>
  <si>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</si>
  <si>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</si>
  <si>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</si>
  <si>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</si>
  <si>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</si>
  <si>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</si>
  <si>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</si>
  <si>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</si>
  <si>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</si>
  <si>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</si>
  <si>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</si>
  <si>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</si>
  <si>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</si>
  <si>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</si>
  <si>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</si>
  <si>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</si>
  <si>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</si>
  <si>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</si>
  <si>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</si>
  <si>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</si>
  <si>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</si>
  <si>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</si>
  <si>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</si>
  <si>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</si>
  <si>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</si>
  <si>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</si>
  <si>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</si>
  <si>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</si>
  <si>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</si>
  <si>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</si>
  <si>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</si>
  <si>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</si>
  <si>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</si>
  <si>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</si>
  <si>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</si>
  <si>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</si>
  <si>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</si>
  <si>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</si>
  <si>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</si>
  <si>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</si>
  <si>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</si>
  <si>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</si>
  <si>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</si>
  <si>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</si>
  <si>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</si>
  <si>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</si>
  <si>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</si>
  <si>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</si>
  <si>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</si>
  <si>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</si>
  <si>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</si>
  <si>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</si>
  <si>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</si>
  <si>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</si>
  <si>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</si>
  <si>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</si>
  <si>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</si>
  <si>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</si>
  <si>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</si>
  <si>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</si>
  <si>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</si>
  <si>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</si>
  <si>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</si>
  <si>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</si>
  <si>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</si>
  <si>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</si>
  <si>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</si>
  <si>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</si>
  <si>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</si>
  <si>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</si>
  <si>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</si>
  <si>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</si>
  <si>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</si>
  <si>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</si>
  <si>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</si>
  <si>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</si>
  <si>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</si>
  <si>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</si>
  <si>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</si>
  <si>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</si>
  <si>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</si>
  <si>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</si>
  <si>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</si>
  <si>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</si>
  <si>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</si>
  <si>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</si>
  <si>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</si>
  <si>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</si>
  <si>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</si>
  <si>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</si>
  <si>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</si>
  <si>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</si>
  <si>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</si>
  <si>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</si>
  <si>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</si>
  <si>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</si>
  <si>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</si>
  <si>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</si>
  <si>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</si>
  <si>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</si>
  <si>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</si>
  <si>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</si>
  <si>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</si>
  <si>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</si>
  <si>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</si>
  <si>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</si>
  <si>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</si>
  <si>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</si>
  <si>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</si>
  <si>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</si>
  <si>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</si>
  <si>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</si>
  <si>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</si>
  <si>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</si>
  <si>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</si>
  <si>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</si>
  <si>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</si>
  <si>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</si>
  <si>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</si>
  <si>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</si>
  <si>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</si>
  <si>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</si>
  <si>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</si>
  <si>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</si>
  <si>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</si>
  <si>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</si>
  <si>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</si>
  <si>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</si>
  <si>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</si>
  <si>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</si>
  <si>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</si>
  <si>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</si>
  <si>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</si>
  <si>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</si>
  <si>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</si>
  <si>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</si>
  <si>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</si>
  <si>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</si>
  <si>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</si>
  <si>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</si>
  <si>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</si>
  <si>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</si>
  <si>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</si>
  <si>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</si>
  <si>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</si>
  <si>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</si>
  <si>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</si>
  <si>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</si>
  <si>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</si>
  <si>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</si>
  <si>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</si>
  <si>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</si>
  <si>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</si>
  <si>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</si>
  <si>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</si>
  <si>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</si>
  <si>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</si>
  <si>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</si>
  <si>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</si>
  <si>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</si>
  <si>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</si>
  <si>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</si>
  <si>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</si>
  <si>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</si>
  <si>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</si>
  <si>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</si>
  <si>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</si>
  <si>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</si>
  <si>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</si>
  <si>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</si>
  <si>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</si>
  <si>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</si>
  <si>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</si>
  <si>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</si>
  <si>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</si>
  <si>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</si>
  <si>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</si>
  <si>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</si>
  <si>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</si>
  <si>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</si>
  <si>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</si>
  <si>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</si>
  <si>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</si>
  <si>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</si>
  <si>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</si>
  <si>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</si>
  <si>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</si>
  <si>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</si>
  <si>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</si>
  <si>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</si>
  <si>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</si>
  <si>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</si>
  <si>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</si>
  <si>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</si>
  <si>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</si>
  <si>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</si>
  <si>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</si>
  <si>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</si>
  <si>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</si>
  <si>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</si>
  <si>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</si>
  <si>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</si>
  <si>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</si>
  <si>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</si>
  <si>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</si>
  <si>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</si>
  <si>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</si>
  <si>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</si>
  <si>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</si>
  <si>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</si>
  <si>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</si>
  <si>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</si>
  <si>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</si>
  <si>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</si>
  <si>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</si>
  <si>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</si>
  <si>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</si>
  <si>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</si>
  <si>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</si>
  <si>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</si>
  <si>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</si>
  <si>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</si>
  <si>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</si>
  <si>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</si>
  <si>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</si>
  <si>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</si>
  <si>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</si>
  <si>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</si>
  <si>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</si>
  <si>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</si>
  <si>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</si>
  <si>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</si>
  <si>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</si>
  <si>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</si>
  <si>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</si>
  <si>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</si>
  <si>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</si>
  <si>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</si>
  <si>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</si>
  <si>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</si>
  <si>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</si>
  <si>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</si>
  <si>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</si>
  <si>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</si>
  <si>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</si>
  <si>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</si>
  <si>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</si>
  <si>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</si>
  <si>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</si>
  <si>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</si>
  <si>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</si>
  <si>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</si>
  <si>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</si>
  <si>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</si>
  <si>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</si>
  <si>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</si>
  <si>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</si>
  <si>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</si>
  <si>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</si>
  <si>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</si>
  <si>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</si>
  <si>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</si>
  <si>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</si>
  <si>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</si>
  <si>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</si>
  <si>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</si>
  <si>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</si>
  <si>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</si>
  <si>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</si>
  <si>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</si>
  <si>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</si>
  <si>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</si>
  <si>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</si>
  <si>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</si>
  <si>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</si>
  <si>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</si>
  <si>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</si>
  <si>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</si>
  <si>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</si>
  <si>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</si>
  <si>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</si>
  <si>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</si>
  <si>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</si>
  <si>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</si>
  <si>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</si>
  <si>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</si>
  <si>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</si>
  <si>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</si>
  <si>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</si>
  <si>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</si>
  <si>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</si>
  <si>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</si>
  <si>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</si>
  <si>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</si>
  <si>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</si>
  <si>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</si>
  <si>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</si>
  <si>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</si>
  <si>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</si>
  <si>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</si>
  <si>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</si>
  <si>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</si>
  <si>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</si>
  <si>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</si>
  <si>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</si>
  <si>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</si>
  <si>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</si>
  <si>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</si>
  <si>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</si>
  <si>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</si>
  <si>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</si>
  <si>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</si>
  <si>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</si>
  <si>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</si>
  <si>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</si>
  <si>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</si>
  <si>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</si>
  <si>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</si>
  <si>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</si>
  <si>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</si>
  <si>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</si>
  <si>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</si>
  <si>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</si>
  <si>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</si>
  <si>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</si>
  <si>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</si>
  <si>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</si>
  <si>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</si>
  <si>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</si>
  <si>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</si>
  <si>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</si>
  <si>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</si>
  <si>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</si>
  <si>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</si>
  <si>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</si>
  <si>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</si>
  <si>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</si>
  <si>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</si>
  <si>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</si>
  <si>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</si>
  <si>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</si>
  <si>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</si>
  <si>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</si>
  <si>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</si>
  <si>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</si>
  <si>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</si>
  <si>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</si>
  <si>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</si>
  <si>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</si>
  <si>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</si>
  <si>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</si>
  <si>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</si>
  <si>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</si>
  <si>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</si>
  <si>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</si>
  <si>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</si>
  <si>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</si>
  <si>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</si>
  <si>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</si>
  <si>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</si>
  <si>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Cerrato</t>
  </si>
  <si>
    <t>Jose</t>
  </si>
  <si>
    <t>Washington University in St. Louis</t>
  </si>
  <si>
    <t>1038 Brauer Hall</t>
  </si>
  <si>
    <t>St. Louis</t>
  </si>
  <si>
    <t>MO</t>
  </si>
  <si>
    <t>USA</t>
  </si>
  <si>
    <t>314-935-6082</t>
  </si>
  <si>
    <t>3597, 3381</t>
  </si>
  <si>
    <t>4-3, 4-1</t>
  </si>
  <si>
    <t>May 20 - 26</t>
  </si>
  <si>
    <t>XAS 74</t>
  </si>
  <si>
    <t>XAS 75</t>
  </si>
  <si>
    <t>XAS 76</t>
  </si>
  <si>
    <t>XAS 77</t>
  </si>
  <si>
    <t>XAS 78</t>
  </si>
  <si>
    <t>XAS 79</t>
  </si>
  <si>
    <t>XAS 80</t>
  </si>
  <si>
    <t>XAS 81</t>
  </si>
  <si>
    <t>XAS 82</t>
  </si>
  <si>
    <t>u-238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</si>
</sst>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17" sqref="H17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23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63130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886</v>
      </c>
    </row>
    <row r="13" spans="1:3" x14ac:dyDescent="0.25">
      <c r="A13" s="18" t="s">
        <v>16</v>
      </c>
      <c r="B13" s="12">
        <v>40672</v>
      </c>
    </row>
    <row r="14" spans="1:3" x14ac:dyDescent="0.25">
      <c r="A14" s="18" t="s">
        <v>41</v>
      </c>
      <c r="B14" s="39" t="s">
        <v>887</v>
      </c>
    </row>
    <row r="15" spans="1:3" x14ac:dyDescent="0.25">
      <c r="A15" s="18" t="s">
        <v>40</v>
      </c>
      <c r="B15" s="12" t="s">
        <v>888</v>
      </c>
      <c r="C15" s="9" t="s">
        <v>854</v>
      </c>
    </row>
    <row r="16" spans="1:3" x14ac:dyDescent="0.25">
      <c r="A16" s="18" t="s">
        <v>811</v>
      </c>
      <c r="B16" s="14">
        <v>40689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0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889</v>
      </c>
      <c r="B24" s="9" t="s">
        <v>35</v>
      </c>
      <c r="C24" s="19">
        <v>2.5000000000000001E-2</v>
      </c>
      <c r="D24" s="31">
        <f>IF(Table5[[#This Row],[Mass (g)]]="","",Table5[[#This Row],[Mass (g)]]*VLOOKUP(Table5[[#This Row],[Nuclide]],Doedata,4)*37000000000)</f>
        <v>310.8</v>
      </c>
      <c r="E24" s="10" t="s">
        <v>30</v>
      </c>
      <c r="F24" s="10" t="s">
        <v>31</v>
      </c>
      <c r="G24" s="10">
        <v>7</v>
      </c>
      <c r="H24" s="10" t="s">
        <v>873</v>
      </c>
      <c r="I24" s="10"/>
      <c r="J24" s="27">
        <f>IF(Table5[[#This Row],[Activity (Bq)]]="","",Table5[[#This Row],[Activity (Bq)]]/37000000000)</f>
        <v>8.4000000000000008E-9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890</v>
      </c>
      <c r="B25" s="9" t="s">
        <v>35</v>
      </c>
      <c r="C25" s="19">
        <v>2.5000000000000001E-2</v>
      </c>
      <c r="D25" s="31">
        <f>IF(Table5[[#This Row],[Mass (g)]]="","",Table5[[#This Row],[Mass (g)]]*VLOOKUP(Table5[[#This Row],[Nuclide]],Doedata,4)*37000000000)</f>
        <v>310.8</v>
      </c>
      <c r="E25" s="10" t="s">
        <v>30</v>
      </c>
      <c r="F25" s="10" t="s">
        <v>31</v>
      </c>
      <c r="G25" s="10">
        <v>7</v>
      </c>
      <c r="H25" s="10" t="s">
        <v>873</v>
      </c>
      <c r="I25" s="10"/>
      <c r="J25" s="27">
        <f>IF(Table5[[#This Row],[Activity (Bq)]]="","",Table5[[#This Row],[Activity (Bq)]]/37000000000)</f>
        <v>8.4000000000000008E-9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891</v>
      </c>
      <c r="B26" s="9" t="s">
        <v>35</v>
      </c>
      <c r="C26" s="19">
        <v>0.02</v>
      </c>
      <c r="D26" s="31">
        <f>IF(Table5[[#This Row],[Mass (g)]]="","",Table5[[#This Row],[Mass (g)]]*VLOOKUP(Table5[[#This Row],[Nuclide]],Doedata,4)*37000000000)</f>
        <v>248.64</v>
      </c>
      <c r="E26" s="10" t="s">
        <v>30</v>
      </c>
      <c r="F26" s="10" t="s">
        <v>31</v>
      </c>
      <c r="G26" s="10">
        <v>7</v>
      </c>
      <c r="H26" s="10" t="s">
        <v>873</v>
      </c>
      <c r="I26" s="10"/>
      <c r="J26" s="27">
        <f>IF(Table5[[#This Row],[Activity (Bq)]]="","",Table5[[#This Row],[Activity (Bq)]]/37000000000)</f>
        <v>6.72E-9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892</v>
      </c>
      <c r="B27" s="9" t="s">
        <v>35</v>
      </c>
      <c r="C27" s="19">
        <v>2.5000000000000001E-2</v>
      </c>
      <c r="D27" s="31">
        <f>IF(Table5[[#This Row],[Mass (g)]]="","",Table5[[#This Row],[Mass (g)]]*VLOOKUP(Table5[[#This Row],[Nuclide]],Doedata,4)*37000000000)</f>
        <v>310.8</v>
      </c>
      <c r="E27" s="10" t="s">
        <v>30</v>
      </c>
      <c r="F27" s="10" t="s">
        <v>31</v>
      </c>
      <c r="G27" s="10">
        <v>7</v>
      </c>
      <c r="H27" s="10" t="s">
        <v>873</v>
      </c>
      <c r="I27" s="10"/>
      <c r="J27" s="27">
        <f>IF(Table5[[#This Row],[Activity (Bq)]]="","",Table5[[#This Row],[Activity (Bq)]]/37000000000)</f>
        <v>8.4000000000000008E-9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 t="s">
        <v>893</v>
      </c>
      <c r="B28" s="9" t="s">
        <v>35</v>
      </c>
      <c r="C28" s="19">
        <v>0.02</v>
      </c>
      <c r="D28" s="31">
        <f>IF(Table5[[#This Row],[Mass (g)]]="","",Table5[[#This Row],[Mass (g)]]*VLOOKUP(Table5[[#This Row],[Nuclide]],Doedata,4)*37000000000)</f>
        <v>248.64</v>
      </c>
      <c r="E28" s="10" t="s">
        <v>30</v>
      </c>
      <c r="F28" s="10" t="s">
        <v>31</v>
      </c>
      <c r="G28" s="10">
        <v>7</v>
      </c>
      <c r="H28" s="10" t="s">
        <v>873</v>
      </c>
      <c r="I28" s="10"/>
      <c r="J28" s="27">
        <f>IF(Table5[[#This Row],[Activity (Bq)]]="","",Table5[[#This Row],[Activity (Bq)]]/37000000000)</f>
        <v>6.72E-9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 t="s">
        <v>894</v>
      </c>
      <c r="B29" s="9" t="s">
        <v>35</v>
      </c>
      <c r="C29" s="19">
        <v>0.02</v>
      </c>
      <c r="D29" s="31">
        <f>IF(Table5[[#This Row],[Mass (g)]]="","",Table5[[#This Row],[Mass (g)]]*VLOOKUP(Table5[[#This Row],[Nuclide]],Doedata,4)*37000000000)</f>
        <v>248.64</v>
      </c>
      <c r="E29" s="10" t="s">
        <v>30</v>
      </c>
      <c r="F29" s="10" t="s">
        <v>31</v>
      </c>
      <c r="G29" s="10">
        <v>7</v>
      </c>
      <c r="H29" s="10" t="s">
        <v>873</v>
      </c>
      <c r="I29" s="10"/>
      <c r="J29" s="27">
        <f>IF(Table5[[#This Row],[Activity (Bq)]]="","",Table5[[#This Row],[Activity (Bq)]]/37000000000)</f>
        <v>6.72E-9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 t="s">
        <v>895</v>
      </c>
      <c r="B30" s="9" t="s">
        <v>35</v>
      </c>
      <c r="C30" s="19">
        <v>0.02</v>
      </c>
      <c r="D30" s="31">
        <f>IF(Table5[[#This Row],[Mass (g)]]="","",Table5[[#This Row],[Mass (g)]]*VLOOKUP(Table5[[#This Row],[Nuclide]],Doedata,4)*37000000000)</f>
        <v>248.64</v>
      </c>
      <c r="E30" s="10" t="s">
        <v>30</v>
      </c>
      <c r="F30" s="10" t="s">
        <v>31</v>
      </c>
      <c r="G30" s="10">
        <v>7</v>
      </c>
      <c r="H30" s="10" t="s">
        <v>873</v>
      </c>
      <c r="I30" s="10"/>
      <c r="J30" s="27">
        <f>IF(Table5[[#This Row],[Activity (Bq)]]="","",Table5[[#This Row],[Activity (Bq)]]/37000000000)</f>
        <v>6.72E-9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 t="s">
        <v>896</v>
      </c>
      <c r="B31" s="9" t="s">
        <v>35</v>
      </c>
      <c r="C31" s="19">
        <v>0.02</v>
      </c>
      <c r="D31" s="31">
        <f>IF(Table5[[#This Row],[Mass (g)]]="","",Table5[[#This Row],[Mass (g)]]*VLOOKUP(Table5[[#This Row],[Nuclide]],Doedata,4)*37000000000)</f>
        <v>248.64</v>
      </c>
      <c r="E31" s="10" t="s">
        <v>30</v>
      </c>
      <c r="F31" s="10" t="s">
        <v>31</v>
      </c>
      <c r="G31" s="10">
        <v>7</v>
      </c>
      <c r="H31" s="10" t="s">
        <v>873</v>
      </c>
      <c r="I31" s="10"/>
      <c r="J31" s="27">
        <f>IF(Table5[[#This Row],[Activity (Bq)]]="","",Table5[[#This Row],[Activity (Bq)]]/37000000000)</f>
        <v>6.72E-9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 t="s">
        <v>897</v>
      </c>
      <c r="B32" s="9" t="s">
        <v>898</v>
      </c>
      <c r="C32" s="19">
        <v>0.03</v>
      </c>
      <c r="D32" s="31">
        <f>IF(Table5[[#This Row],[Mass (g)]]="","",Table5[[#This Row],[Mass (g)]]*VLOOKUP(Table5[[#This Row],[Nuclide]],Doedata,4)*37000000000)</f>
        <v>372.96</v>
      </c>
      <c r="E32" s="10" t="s">
        <v>30</v>
      </c>
      <c r="F32" s="10" t="s">
        <v>31</v>
      </c>
      <c r="G32" s="10">
        <v>7</v>
      </c>
      <c r="H32" s="10" t="s">
        <v>873</v>
      </c>
      <c r="I32" s="10"/>
      <c r="J32" s="27">
        <f>IF(Table5[[#This Row],[Activity (Bq)]]="","",Table5[[#This Row],[Activity (Bq)]]/37000000000)</f>
        <v>1.008E-8</v>
      </c>
      <c r="AD32" s="30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 x14ac:dyDescent="0.25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 x14ac:dyDescent="0.25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 x14ac:dyDescent="0.25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 x14ac:dyDescent="0.25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 x14ac:dyDescent="0.25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 x14ac:dyDescent="0.25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 x14ac:dyDescent="0.25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 x14ac:dyDescent="0.25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 x14ac:dyDescent="0.25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 x14ac:dyDescent="0.25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 x14ac:dyDescent="0.25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 x14ac:dyDescent="0.25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 x14ac:dyDescent="0.25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 x14ac:dyDescent="0.25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 x14ac:dyDescent="0.25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 x14ac:dyDescent="0.25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 x14ac:dyDescent="0.25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 x14ac:dyDescent="0.25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 x14ac:dyDescent="0.25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 x14ac:dyDescent="0.25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2010-11-18T22:52:38Z</cp:lastPrinted>
  <dcterms:created xsi:type="dcterms:W3CDTF">2010-11-12T20:51:00Z</dcterms:created>
  <dcterms:modified xsi:type="dcterms:W3CDTF">2011-05-10T13:27:38Z</dcterms:modified>
</cp:coreProperties>
</file>