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<sst xmlns="http://schemas.openxmlformats.org/spreadsheetml/2006/main" count="3247" uniqueCount="893">
  <si>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</si>
  <si>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</si>
  <si>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</si>
  <si>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</si>
  <si>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</si>
  <si>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</si>
  <si>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</si>
  <si>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</si>
  <si>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</si>
  <si>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</si>
  <si>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</si>
  <si>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</si>
  <si>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</si>
  <si>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</si>
  <si>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</si>
  <si>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</si>
  <si>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</si>
  <si>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</si>
  <si>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</si>
  <si>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</si>
  <si>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</si>
  <si>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</si>
  <si>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</si>
  <si>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</si>
  <si>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</si>
  <si>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</si>
  <si>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</si>
  <si>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</si>
  <si>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</si>
  <si>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</si>
  <si>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</si>
  <si>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</si>
  <si>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</si>
  <si>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</si>
  <si>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</si>
  <si>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</si>
  <si>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</si>
  <si>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</si>
  <si>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</si>
  <si>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</si>
  <si>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</si>
  <si>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</si>
  <si>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</si>
  <si>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</si>
  <si>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</si>
  <si>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</si>
  <si>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</si>
  <si>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</si>
  <si>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</si>
  <si>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</si>
  <si>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</si>
  <si>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</si>
  <si>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</si>
  <si>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</si>
  <si>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</si>
  <si>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</si>
  <si>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</si>
  <si>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</si>
  <si>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</si>
  <si>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</si>
  <si>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</si>
  <si>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</si>
  <si>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</si>
  <si>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</si>
  <si>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</si>
  <si>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</si>
  <si>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</si>
  <si>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</si>
  <si>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</si>
  <si>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</si>
  <si>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</si>
  <si>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</si>
  <si>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</si>
  <si>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</si>
  <si>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</si>
  <si>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</si>
  <si>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</si>
  <si>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</si>
  <si>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</si>
  <si>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</si>
  <si>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</si>
  <si>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</si>
  <si>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</si>
  <si>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</si>
  <si>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</si>
  <si>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</si>
  <si>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</si>
  <si>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</si>
  <si>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</si>
  <si>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</si>
  <si>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</si>
  <si>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</si>
  <si>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</si>
  <si>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</si>
  <si>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</si>
  <si>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</si>
  <si>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</si>
  <si>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</si>
  <si>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</si>
  <si>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</si>
  <si>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</si>
  <si>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</si>
  <si>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</si>
  <si>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</si>
  <si>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</si>
  <si>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</si>
  <si>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</si>
  <si>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</si>
  <si>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</si>
  <si>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</si>
  <si>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</si>
  <si>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</si>
  <si>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</si>
  <si>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</si>
  <si>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</si>
  <si>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</si>
  <si>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</si>
  <si>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</si>
  <si>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</si>
  <si>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</si>
  <si>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</si>
  <si>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</si>
  <si>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</si>
  <si>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</si>
  <si>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</si>
  <si>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</si>
  <si>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</si>
  <si>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</si>
  <si>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</si>
  <si>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</si>
  <si>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</si>
  <si>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</si>
  <si>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</si>
  <si>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</si>
  <si>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</si>
  <si>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</si>
  <si>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</si>
  <si>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</si>
  <si>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</si>
  <si>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</si>
  <si>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</si>
  <si>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</si>
  <si>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</si>
  <si>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</si>
  <si>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</si>
  <si>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</si>
  <si>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</si>
  <si>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</si>
  <si>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</si>
  <si>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</si>
  <si>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</si>
  <si>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</si>
  <si>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</si>
  <si>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</si>
  <si>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</si>
  <si>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</si>
  <si>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</si>
  <si>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</si>
  <si>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</si>
  <si>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</si>
  <si>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</si>
  <si>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</si>
  <si>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</si>
  <si>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</si>
  <si>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</si>
  <si>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</si>
  <si>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</si>
  <si>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</si>
  <si>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</si>
  <si>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</si>
  <si>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</si>
  <si>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</si>
  <si>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</si>
  <si>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</si>
  <si>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</si>
  <si>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</si>
  <si>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</si>
  <si>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</si>
  <si>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</si>
  <si>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</si>
  <si>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</si>
  <si>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</si>
  <si>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</si>
  <si>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</si>
  <si>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</si>
  <si>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</si>
  <si>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</si>
  <si>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</si>
  <si>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</si>
  <si>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</si>
  <si>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</si>
  <si>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</si>
  <si>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</si>
  <si>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</si>
  <si>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</si>
  <si>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</si>
  <si>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</si>
  <si>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</si>
  <si>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</si>
  <si>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</si>
  <si>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</si>
  <si>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</si>
  <si>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</si>
  <si>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</si>
  <si>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</si>
  <si>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</si>
  <si>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</si>
  <si>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</si>
  <si>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</si>
  <si>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</si>
  <si>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</si>
  <si>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</si>
  <si>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</si>
  <si>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</si>
  <si>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</si>
  <si>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</si>
  <si>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</si>
  <si>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</si>
  <si>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</si>
  <si>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</si>
  <si>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</si>
  <si>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</si>
  <si>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</si>
  <si>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</si>
  <si>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</si>
  <si>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</si>
  <si>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</si>
  <si>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</si>
  <si>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</si>
  <si>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</si>
  <si>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</si>
  <si>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</si>
  <si>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</si>
  <si>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</si>
  <si>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</si>
  <si>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</si>
  <si>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</si>
  <si>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</si>
  <si>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</si>
  <si>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</si>
  <si>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</si>
  <si>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</si>
  <si>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</si>
  <si>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</si>
  <si>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</si>
  <si>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</si>
  <si>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</si>
  <si>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</si>
  <si>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</si>
  <si>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</si>
  <si>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</si>
  <si>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</si>
  <si>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</si>
  <si>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</si>
  <si>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</si>
  <si>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</si>
  <si>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</si>
  <si>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</si>
  <si>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</si>
  <si>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</si>
  <si>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</si>
  <si>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</si>
  <si>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</si>
  <si>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</si>
  <si>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</si>
  <si>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</si>
  <si>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</si>
  <si>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</si>
  <si>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</si>
  <si>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</si>
  <si>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</si>
  <si>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</si>
  <si>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</si>
  <si>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</si>
  <si>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</si>
  <si>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</si>
  <si>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</si>
  <si>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</si>
  <si>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</si>
  <si>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</si>
  <si>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</si>
  <si>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</si>
  <si>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</si>
  <si>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</si>
  <si>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</si>
  <si>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</si>
  <si>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</si>
  <si>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</si>
  <si>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</si>
  <si>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</si>
  <si>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</si>
  <si>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</si>
  <si>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</si>
  <si>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</si>
  <si>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</si>
  <si>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</si>
  <si>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</si>
  <si>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</si>
  <si>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</si>
  <si>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</si>
  <si>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</si>
  <si>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</si>
  <si>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</si>
  <si>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</si>
  <si>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</si>
  <si>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</si>
  <si>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</si>
  <si>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</si>
  <si>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</si>
  <si>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</si>
  <si>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</si>
  <si>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</si>
  <si>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</si>
  <si>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</si>
  <si>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</si>
  <si>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</si>
  <si>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</si>
  <si>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</si>
  <si>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</si>
  <si>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</si>
  <si>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</si>
  <si>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</si>
  <si>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</si>
  <si>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</si>
  <si>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</si>
  <si>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</si>
  <si>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</si>
  <si>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</si>
  <si>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</si>
  <si>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</si>
  <si>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</si>
  <si>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</si>
  <si>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</si>
  <si>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</si>
  <si>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</si>
  <si>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</si>
  <si>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</si>
  <si>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</si>
  <si>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</si>
  <si>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</si>
  <si>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</si>
  <si>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</si>
  <si>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</si>
  <si>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</si>
  <si>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</si>
  <si>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</si>
  <si>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</si>
  <si>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</si>
  <si>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</si>
  <si>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</si>
  <si>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</si>
  <si>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</si>
  <si>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</si>
  <si>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</si>
  <si>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</si>
  <si>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</si>
  <si>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</si>
  <si>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</si>
  <si>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</si>
  <si>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</si>
  <si>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</si>
  <si>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</si>
  <si>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</si>
  <si>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</si>
  <si>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</si>
  <si>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</si>
  <si>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</si>
  <si>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</si>
  <si>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</si>
  <si>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</si>
  <si>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</si>
  <si>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</si>
  <si>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</si>
  <si>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</si>
  <si>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</si>
  <si>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</si>
  <si>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</si>
  <si>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</si>
  <si>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</si>
  <si>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</si>
  <si>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</si>
  <si>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</si>
  <si>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</si>
  <si>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</si>
  <si>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</si>
  <si>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</si>
  <si>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</si>
  <si>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</si>
  <si>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</si>
  <si>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</si>
  <si>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</si>
  <si>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</si>
  <si>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</si>
  <si>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</si>
  <si>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</si>
  <si>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</si>
  <si>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</si>
  <si>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</si>
  <si>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</si>
  <si>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</si>
  <si>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</si>
  <si>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</si>
  <si>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</si>
  <si>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</si>
  <si>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</si>
  <si>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</si>
  <si>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</si>
  <si>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</si>
  <si>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</si>
  <si>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</si>
  <si>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</si>
  <si>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</si>
  <si>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</si>
  <si>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</si>
  <si>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</si>
  <si>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</si>
  <si>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</si>
  <si>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</si>
  <si>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</si>
  <si>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</si>
  <si>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</si>
  <si>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</si>
  <si>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</si>
  <si>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</si>
  <si>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</si>
  <si>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</si>
  <si>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</si>
  <si>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</si>
  <si>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</si>
  <si>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</si>
  <si>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</si>
  <si>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</si>
  <si>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</si>
  <si>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</si>
  <si>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</si>
  <si>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</si>
  <si>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</si>
  <si>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</si>
  <si>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</si>
  <si>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</si>
  <si>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</si>
  <si>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</si>
  <si>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</si>
  <si>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</si>
  <si>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</si>
  <si>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</si>
  <si>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</si>
  <si>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</si>
  <si>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</si>
  <si>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</si>
  <si>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</si>
  <si>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</si>
  <si>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</si>
  <si>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</si>
  <si>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</si>
  <si>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</si>
  <si>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</si>
  <si>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</si>
  <si>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</si>
  <si>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</si>
  <si>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</si>
  <si>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</si>
  <si>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</si>
  <si>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</si>
  <si>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</si>
  <si>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</si>
  <si>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</si>
  <si>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</si>
  <si>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</si>
  <si>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</si>
  <si>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</si>
  <si>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</si>
  <si>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</si>
  <si>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</si>
  <si>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</si>
  <si>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</si>
  <si>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</si>
  <si>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</si>
  <si>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</si>
  <si>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</si>
  <si>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</si>
  <si>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</si>
  <si>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</si>
  <si>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</si>
  <si>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</si>
  <si>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</si>
  <si>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</si>
  <si>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</si>
  <si>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</si>
  <si>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</si>
  <si>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</si>
  <si>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</si>
  <si>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</si>
  <si>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</si>
  <si>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</si>
  <si>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</si>
  <si>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</si>
  <si>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</si>
  <si>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</si>
  <si>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</si>
  <si>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</si>
  <si>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</si>
  <si>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</si>
  <si>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</si>
  <si>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</si>
  <si>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</si>
  <si>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</si>
  <si>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</si>
  <si>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</si>
  <si>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</si>
  <si>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</si>
  <si>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</si>
  <si>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</si>
  <si>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</si>
  <si>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</si>
  <si>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</si>
  <si>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</si>
  <si>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</si>
  <si>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</si>
  <si>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</si>
  <si>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</si>
  <si>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</si>
  <si>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</si>
  <si>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</si>
  <si>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</si>
  <si>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</si>
  <si>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</si>
  <si>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</si>
  <si>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</si>
  <si>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</si>
  <si>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</si>
  <si>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</si>
  <si>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</si>
  <si>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</si>
  <si>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</si>
  <si>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</si>
  <si>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</si>
  <si>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</si>
  <si>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</si>
  <si>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</si>
  <si>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</si>
  <si>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</si>
  <si>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</si>
  <si>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</si>
  <si>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</si>
  <si>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</si>
  <si>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</si>
  <si>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</si>
  <si>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</si>
  <si>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</si>
  <si>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</si>
  <si>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</si>
  <si>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</si>
  <si>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</si>
  <si>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</si>
  <si>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</si>
  <si>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</si>
  <si>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</si>
  <si>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</si>
  <si>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</si>
  <si>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</si>
  <si>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</si>
  <si>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</si>
  <si>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</si>
  <si>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</si>
  <si>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</si>
  <si>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</si>
  <si>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</si>
  <si>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</si>
  <si>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</si>
  <si>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</si>
  <si>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</si>
  <si>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</si>
  <si>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</si>
  <si>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</si>
  <si>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</si>
  <si>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</si>
  <si>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</si>
  <si>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</si>
  <si>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</si>
  <si>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</si>
  <si>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</si>
  <si>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</si>
  <si>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</si>
  <si>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</si>
  <si>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</si>
  <si>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</si>
  <si>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</si>
  <si>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</si>
  <si>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</si>
  <si>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</si>
  <si>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</si>
  <si>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</si>
  <si>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</si>
  <si>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</si>
  <si>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</si>
  <si>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</si>
  <si>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</si>
  <si>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</si>
  <si>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</si>
  <si>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</si>
  <si>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</si>
  <si>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</si>
  <si>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</si>
  <si>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</si>
  <si>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</si>
  <si>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</si>
  <si>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</si>
  <si>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</si>
  <si>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</si>
  <si>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</si>
  <si>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</si>
  <si>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</si>
  <si>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</si>
  <si>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</si>
  <si>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</si>
  <si>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</si>
  <si>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</si>
  <si>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</si>
  <si>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</si>
  <si>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</si>
  <si>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</si>
  <si>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</si>
  <si>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</si>
  <si>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</si>
  <si>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</si>
  <si>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</si>
  <si>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</si>
  <si>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</si>
  <si>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</si>
  <si>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</si>
  <si>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</si>
  <si>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</si>
  <si>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</si>
  <si>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</si>
  <si>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</si>
  <si>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</si>
  <si>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</si>
  <si>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</si>
  <si>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</si>
  <si>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</si>
  <si>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</si>
  <si>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</si>
  <si>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</si>
  <si>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</si>
  <si>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</si>
  <si>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</si>
  <si>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</si>
  <si>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</si>
  <si>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</si>
  <si>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</si>
  <si>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</si>
  <si>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</si>
  <si>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</si>
  <si>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</si>
  <si>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</si>
  <si>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</si>
  <si>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</si>
  <si>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</si>
  <si>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</si>
  <si>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</si>
  <si>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</si>
  <si>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</si>
  <si>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</si>
  <si>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</si>
  <si>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</si>
  <si>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</si>
  <si>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</si>
  <si>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</si>
  <si>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</si>
  <si>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</si>
  <si>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</si>
  <si>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</si>
  <si>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</si>
  <si>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</si>
  <si>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</si>
  <si>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</si>
  <si>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</si>
  <si>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</si>
  <si>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</si>
  <si>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</si>
  <si>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</si>
  <si>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</si>
  <si>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</si>
  <si>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</si>
  <si>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</si>
  <si>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</si>
  <si>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</si>
  <si>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</si>
  <si>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</si>
  <si>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</si>
  <si>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</si>
  <si>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</si>
  <si>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</si>
  <si>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</si>
  <si>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</si>
  <si>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</si>
  <si>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</si>
  <si>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</si>
  <si>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</si>
  <si>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</si>
  <si>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</si>
  <si>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</si>
  <si>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</si>
  <si>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</si>
  <si>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</si>
  <si>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</si>
  <si>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</si>
  <si>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</si>
  <si>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</si>
  <si>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</si>
  <si>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</si>
  <si>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</si>
  <si>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</si>
  <si>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</si>
  <si>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</si>
  <si>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</si>
  <si>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</si>
  <si>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</si>
  <si>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</si>
  <si>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</si>
  <si>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</si>
  <si>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</si>
  <si>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</si>
  <si>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</si>
  <si>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</si>
  <si>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</si>
  <si>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</si>
  <si>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</si>
  <si>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</si>
  <si>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</si>
  <si>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</si>
  <si>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</si>
  <si>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</si>
  <si>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</si>
  <si>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</si>
  <si>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</si>
  <si>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</si>
  <si>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</si>
  <si>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</si>
  <si>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</si>
  <si>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</si>
  <si>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</si>
  <si>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</si>
  <si>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</si>
  <si>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</si>
  <si>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</si>
  <si>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</si>
  <si>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</si>
  <si>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</si>
  <si>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</si>
  <si>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</si>
  <si>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</si>
  <si>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</si>
  <si>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</si>
  <si>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</si>
  <si>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</si>
  <si>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</si>
  <si>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</si>
  <si>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</si>
  <si>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</si>
  <si>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</si>
  <si>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</si>
  <si>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</si>
  <si>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</si>
  <si>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</si>
  <si>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</si>
  <si>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</si>
  <si>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</si>
  <si>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</si>
  <si>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</si>
  <si>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</si>
  <si>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</si>
  <si>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</si>
  <si>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</si>
  <si>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</si>
  <si>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</si>
  <si>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</si>
  <si>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</si>
  <si>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</si>
  <si>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</si>
  <si>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</si>
  <si>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</si>
  <si>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</si>
  <si>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</si>
  <si>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</si>
  <si>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</si>
  <si>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</si>
  <si>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</si>
  <si>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</si>
  <si>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</si>
  <si>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</si>
  <si>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</si>
  <si>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</si>
  <si>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</si>
  <si>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</si>
  <si>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</si>
  <si>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</si>
  <si>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</si>
  <si>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</si>
  <si>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</si>
  <si>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</si>
  <si>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</si>
  <si>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</si>
  <si>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</si>
  <si>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</si>
  <si>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</si>
  <si>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</si>
  <si>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</si>
  <si>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</si>
  <si>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</si>
  <si>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</si>
  <si>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</si>
  <si>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</si>
  <si>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</si>
  <si>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</si>
  <si>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</si>
  <si>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</si>
  <si>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</si>
  <si>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</si>
  <si>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</si>
  <si>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</si>
  <si>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</si>
  <si>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</si>
  <si>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</si>
  <si>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</si>
  <si>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</si>
  <si>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</si>
  <si>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</si>
  <si>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</si>
  <si>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</si>
  <si>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</si>
  <si>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</si>
  <si>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</si>
  <si>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</si>
  <si>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</si>
  <si>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</si>
  <si>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</si>
  <si>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</si>
  <si>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</si>
  <si>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</si>
  <si>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</si>
  <si>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</si>
  <si>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</si>
  <si>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</si>
  <si>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</si>
  <si>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</si>
  <si>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</si>
  <si>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</si>
  <si>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</si>
  <si>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</si>
  <si>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</si>
  <si>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</si>
  <si>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</si>
  <si>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</si>
  <si>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</si>
  <si>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</si>
  <si>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</si>
  <si>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</si>
  <si>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</si>
  <si>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</si>
  <si>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</si>
  <si>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</si>
  <si>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</si>
  <si>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</si>
  <si>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</si>
  <si>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</si>
  <si>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</si>
  <si>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</si>
  <si>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</si>
  <si>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</si>
  <si>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</si>
  <si>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</si>
  <si>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</si>
  <si>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</si>
  <si>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</si>
  <si>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</si>
  <si>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</si>
  <si>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</si>
  <si>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</si>
  <si>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Massey</t>
  </si>
  <si>
    <t>Michael</t>
  </si>
  <si>
    <t>Stanford University</t>
  </si>
  <si>
    <t>473 Via Ortega</t>
  </si>
  <si>
    <t>Room 140</t>
  </si>
  <si>
    <t>mmassey@stanford.edu</t>
  </si>
  <si>
    <t>Stanford</t>
  </si>
  <si>
    <t>California</t>
  </si>
  <si>
    <t>United States</t>
  </si>
  <si>
    <t>1/20/2013</t>
  </si>
  <si>
    <t>MM-Thin-1</t>
  </si>
  <si>
    <t>MM-Thin-2</t>
  </si>
  <si>
    <t>U-NAT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</si>
</sst>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B1" zoomScale="85" zoomScaleNormal="85" zoomScalePageLayoutView="85" workbookViewId="0">
      <pane ySplit="23" topLeftCell="A24" activePane="bottomLeft" state="frozenSplit"/>
      <selection activeCell="C5" sqref="C5"/>
      <selection pane="bottomLeft" activeCell="H26" sqref="H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94305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>
        <v>6503538839</v>
      </c>
    </row>
    <row r="13" spans="1:3">
      <c r="A13" s="17" t="s">
        <v>839</v>
      </c>
      <c r="B13" s="12">
        <v>3762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41308</v>
      </c>
      <c r="C15" s="9" t="s">
        <v>854</v>
      </c>
    </row>
    <row r="16" spans="1:3">
      <c r="A16" s="17" t="s">
        <v>40</v>
      </c>
      <c r="B16" s="13">
        <v>41324</v>
      </c>
      <c r="C16" s="9" t="s">
        <v>854</v>
      </c>
    </row>
    <row r="17" spans="1:34">
      <c r="A17" s="17" t="s">
        <v>811</v>
      </c>
      <c r="B17" s="40">
        <v>41326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890</v>
      </c>
      <c r="B24" s="9" t="s">
        <v>892</v>
      </c>
      <c r="C24" s="18">
        <v>7.9999999999999996E-7</v>
      </c>
      <c r="D24" s="31">
        <f>IF(Table5[[#This Row],[Mass (g)]]="","",Table5[[#This Row],[Mass (g)]]*VLOOKUP(Table5[[#This Row],[Nuclide]],Doedata,4)*37000000000)</f>
        <v>2.0133974463999997E-2</v>
      </c>
      <c r="E24" s="10" t="s">
        <v>30</v>
      </c>
      <c r="F24" s="10" t="s">
        <v>31</v>
      </c>
      <c r="G24" s="10">
        <v>30</v>
      </c>
      <c r="H24" s="10" t="s">
        <v>832</v>
      </c>
      <c r="I24" s="10">
        <v>1</v>
      </c>
      <c r="J24" s="26">
        <f>IF(Table5[[#This Row],[Activity (Bq)]]="","",Table5[[#This Row],[Activity (Bq)]]/37000000000)</f>
        <v>5.4416147199999991E-13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891</v>
      </c>
      <c r="B25" s="9" t="s">
        <v>892</v>
      </c>
      <c r="C25" s="18">
        <v>7.9999999999999996E-7</v>
      </c>
      <c r="D25" s="31">
        <f>IF(Table5[[#This Row],[Mass (g)]]="","",Table5[[#This Row],[Mass (g)]]*VLOOKUP(Table5[[#This Row],[Nuclide]],Doedata,4)*37000000000)</f>
        <v>2.0133974463999997E-2</v>
      </c>
      <c r="E25" s="10" t="s">
        <v>30</v>
      </c>
      <c r="F25" s="10" t="s">
        <v>31</v>
      </c>
      <c r="G25" s="10">
        <v>30</v>
      </c>
      <c r="H25" s="10" t="s">
        <v>832</v>
      </c>
      <c r="I25" s="10">
        <v>1</v>
      </c>
      <c r="J25" s="26">
        <f>IF(Table5[[#This Row],[Activity (Bq)]]="","",Table5[[#This Row],[Activity (Bq)]]/37000000000)</f>
        <v>5.4416147199999991E-13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2013-01-21T07:09:36Z</dcterms:modified>
</cp:coreProperties>
</file>