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<sst xmlns="http://schemas.openxmlformats.org/spreadsheetml/2006/main" count="3241" uniqueCount="890">
  <si>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</si>
  <si>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</si>
  <si>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</si>
  <si>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</si>
  <si>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</si>
  <si>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</si>
  <si>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</si>
  <si>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</si>
  <si>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</si>
  <si>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</si>
  <si>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</si>
  <si>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</si>
  <si>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</si>
  <si>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</si>
  <si>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</si>
  <si>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</si>
  <si>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</si>
  <si>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</si>
  <si>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</si>
  <si>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</si>
  <si>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</si>
  <si>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</si>
  <si>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</si>
  <si>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</si>
  <si>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</si>
  <si>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</si>
  <si>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</si>
  <si>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</si>
  <si>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</si>
  <si>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</si>
  <si>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</si>
  <si>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</si>
  <si>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</si>
  <si>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</si>
  <si>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</si>
  <si>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</si>
  <si>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</si>
  <si>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</si>
  <si>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</si>
  <si>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</si>
  <si>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</si>
  <si>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</si>
  <si>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</si>
  <si>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</si>
  <si>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</si>
  <si>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</si>
  <si>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</si>
  <si>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</si>
  <si>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</si>
  <si>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</si>
  <si>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</si>
  <si>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</si>
  <si>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</si>
  <si>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</si>
  <si>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</si>
  <si>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</si>
  <si>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</si>
  <si>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</si>
  <si>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</si>
  <si>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</si>
  <si>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</si>
  <si>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</si>
  <si>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</si>
  <si>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</si>
  <si>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</si>
  <si>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</si>
  <si>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</si>
  <si>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</si>
  <si>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</si>
  <si>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</si>
  <si>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</si>
  <si>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</si>
  <si>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</si>
  <si>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</si>
  <si>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</si>
  <si>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</si>
  <si>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</si>
  <si>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</si>
  <si>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</si>
  <si>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</si>
  <si>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</si>
  <si>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</si>
  <si>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</si>
  <si>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</si>
  <si>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</si>
  <si>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</si>
  <si>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</si>
  <si>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</si>
  <si>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</si>
  <si>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</si>
  <si>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</si>
  <si>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</si>
  <si>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</si>
  <si>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</si>
  <si>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</si>
  <si>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</si>
  <si>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</si>
  <si>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</si>
  <si>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</si>
  <si>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</si>
  <si>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</si>
  <si>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</si>
  <si>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</si>
  <si>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</si>
  <si>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</si>
  <si>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</si>
  <si>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</si>
  <si>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</si>
  <si>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</si>
  <si>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</si>
  <si>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</si>
  <si>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</si>
  <si>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</si>
  <si>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</si>
  <si>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</si>
  <si>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</si>
  <si>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</si>
  <si>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</si>
  <si>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</si>
  <si>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</si>
  <si>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</si>
  <si>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</si>
  <si>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</si>
  <si>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</si>
  <si>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</si>
  <si>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</si>
  <si>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</si>
  <si>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</si>
  <si>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</si>
  <si>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</si>
  <si>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</si>
  <si>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</si>
  <si>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</si>
  <si>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</si>
  <si>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</si>
  <si>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</si>
  <si>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</si>
  <si>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</si>
  <si>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</si>
  <si>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</si>
  <si>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</si>
  <si>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</si>
  <si>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</si>
  <si>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</si>
  <si>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</si>
  <si>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</si>
  <si>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</si>
  <si>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</si>
  <si>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</si>
  <si>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</si>
  <si>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</si>
  <si>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</si>
  <si>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</si>
  <si>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</si>
  <si>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</si>
  <si>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</si>
  <si>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</si>
  <si>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</si>
  <si>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</si>
  <si>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</si>
  <si>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</si>
  <si>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</si>
  <si>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</si>
  <si>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</si>
  <si>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</si>
  <si>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</si>
  <si>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</si>
  <si>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</si>
  <si>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</si>
  <si>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</si>
  <si>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</si>
  <si>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</si>
  <si>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</si>
  <si>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</si>
  <si>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</si>
  <si>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</si>
  <si>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</si>
  <si>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</si>
  <si>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</si>
  <si>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</si>
  <si>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</si>
  <si>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</si>
  <si>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</si>
  <si>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</si>
  <si>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</si>
  <si>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</si>
  <si>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</si>
  <si>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</si>
  <si>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</si>
  <si>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</si>
  <si>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</si>
  <si>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</si>
  <si>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</si>
  <si>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</si>
  <si>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</si>
  <si>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</si>
  <si>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</si>
  <si>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</si>
  <si>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</si>
  <si>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</si>
  <si>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</si>
  <si>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</si>
  <si>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</si>
  <si>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</si>
  <si>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</si>
  <si>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</si>
  <si>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</si>
  <si>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</si>
  <si>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</si>
  <si>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</si>
  <si>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</si>
  <si>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</si>
  <si>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</si>
  <si>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</si>
  <si>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</si>
  <si>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</si>
  <si>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</si>
  <si>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</si>
  <si>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</si>
  <si>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</si>
  <si>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</si>
  <si>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</si>
  <si>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</si>
  <si>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</si>
  <si>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</si>
  <si>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</si>
  <si>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</si>
  <si>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</si>
  <si>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</si>
  <si>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</si>
  <si>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</si>
  <si>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</si>
  <si>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</si>
  <si>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</si>
  <si>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</si>
  <si>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</si>
  <si>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</si>
  <si>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</si>
  <si>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</si>
  <si>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</si>
  <si>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</si>
  <si>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</si>
  <si>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</si>
  <si>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</si>
  <si>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</si>
  <si>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</si>
  <si>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</si>
  <si>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</si>
  <si>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</si>
  <si>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</si>
  <si>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</si>
  <si>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</si>
  <si>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</si>
  <si>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</si>
  <si>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</si>
  <si>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</si>
  <si>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</si>
  <si>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</si>
  <si>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</si>
  <si>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</si>
  <si>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</si>
  <si>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</si>
  <si>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</si>
  <si>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</si>
  <si>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</si>
  <si>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</si>
  <si>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</si>
  <si>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</si>
  <si>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</si>
  <si>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</si>
  <si>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</si>
  <si>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</si>
  <si>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</si>
  <si>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</si>
  <si>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</si>
  <si>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</si>
  <si>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</si>
  <si>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</si>
  <si>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</si>
  <si>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</si>
  <si>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</si>
  <si>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</si>
  <si>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</si>
  <si>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</si>
  <si>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</si>
  <si>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</si>
  <si>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</si>
  <si>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</si>
  <si>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</si>
  <si>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</si>
  <si>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</si>
  <si>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</si>
  <si>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</si>
  <si>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</si>
  <si>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</si>
  <si>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</si>
  <si>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</si>
  <si>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</si>
  <si>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</si>
  <si>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</si>
  <si>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</si>
  <si>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</si>
  <si>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</si>
  <si>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</si>
  <si>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</si>
  <si>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</si>
  <si>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</si>
  <si>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</si>
  <si>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</si>
  <si>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</si>
  <si>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</si>
  <si>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</si>
  <si>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</si>
  <si>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</si>
  <si>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</si>
  <si>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</si>
  <si>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</si>
  <si>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</si>
  <si>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</si>
  <si>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</si>
  <si>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</si>
  <si>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</si>
  <si>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</si>
  <si>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</si>
  <si>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</si>
  <si>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</si>
  <si>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</si>
  <si>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</si>
  <si>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</si>
  <si>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</si>
  <si>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</si>
  <si>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</si>
  <si>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</si>
  <si>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</si>
  <si>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</si>
  <si>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</si>
  <si>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</si>
  <si>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</si>
  <si>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</si>
  <si>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</si>
  <si>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</si>
  <si>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</si>
  <si>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</si>
  <si>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</si>
  <si>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</si>
  <si>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</si>
  <si>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</si>
  <si>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</si>
  <si>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</si>
  <si>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</si>
  <si>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</si>
  <si>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</si>
  <si>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</si>
  <si>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</si>
  <si>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</si>
  <si>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</si>
  <si>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</si>
  <si>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</si>
  <si>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</si>
  <si>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</si>
  <si>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</si>
  <si>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</si>
  <si>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</si>
  <si>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</si>
  <si>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</si>
  <si>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</si>
  <si>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</si>
  <si>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</si>
  <si>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</si>
  <si>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</si>
  <si>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</si>
  <si>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</si>
  <si>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</si>
  <si>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</si>
  <si>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</si>
  <si>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</si>
  <si>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</si>
  <si>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</si>
  <si>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</si>
  <si>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</si>
  <si>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</si>
  <si>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</si>
  <si>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</si>
  <si>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</si>
  <si>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</si>
  <si>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</si>
  <si>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</si>
  <si>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</si>
  <si>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</si>
  <si>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</si>
  <si>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</si>
  <si>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</si>
  <si>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</si>
  <si>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</si>
  <si>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</si>
  <si>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</si>
  <si>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</si>
  <si>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</si>
  <si>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</si>
  <si>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</si>
  <si>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</si>
  <si>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</si>
  <si>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</si>
  <si>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</si>
  <si>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</si>
  <si>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</si>
  <si>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</si>
  <si>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</si>
  <si>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</si>
  <si>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</si>
  <si>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</si>
  <si>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</si>
  <si>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</si>
  <si>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</si>
  <si>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</si>
  <si>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</si>
  <si>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</si>
  <si>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</si>
  <si>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</si>
  <si>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</si>
  <si>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</si>
  <si>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</si>
  <si>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</si>
  <si>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</si>
  <si>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</si>
  <si>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</si>
  <si>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</si>
  <si>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</si>
  <si>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</si>
  <si>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</si>
  <si>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</si>
  <si>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</si>
  <si>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</si>
  <si>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</si>
  <si>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</si>
  <si>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</si>
  <si>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</si>
  <si>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</si>
  <si>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</si>
  <si>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</si>
  <si>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</si>
  <si>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</si>
  <si>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</si>
  <si>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</si>
  <si>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</si>
  <si>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</si>
  <si>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</si>
  <si>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</si>
  <si>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</si>
  <si>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</si>
  <si>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</si>
  <si>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</si>
  <si>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</si>
  <si>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</si>
  <si>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</si>
  <si>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</si>
  <si>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</si>
  <si>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</si>
  <si>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</si>
  <si>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</si>
  <si>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</si>
  <si>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</si>
  <si>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</si>
  <si>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</si>
  <si>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</si>
  <si>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</si>
  <si>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</si>
  <si>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</si>
  <si>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</si>
  <si>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</si>
  <si>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</si>
  <si>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</si>
  <si>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</si>
  <si>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</si>
  <si>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</si>
  <si>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</si>
  <si>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</si>
  <si>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</si>
  <si>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</si>
  <si>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</si>
  <si>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</si>
  <si>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</si>
  <si>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</si>
  <si>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</si>
  <si>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</si>
  <si>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</si>
  <si>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</si>
  <si>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</si>
  <si>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</si>
  <si>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</si>
  <si>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</si>
  <si>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</si>
  <si>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</si>
  <si>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</si>
  <si>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</si>
  <si>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</si>
  <si>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</si>
  <si>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</si>
  <si>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</si>
  <si>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</si>
  <si>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</si>
  <si>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</si>
  <si>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</si>
  <si>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</si>
  <si>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</si>
  <si>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</si>
  <si>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</si>
  <si>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</si>
  <si>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</si>
  <si>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</si>
  <si>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</si>
  <si>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</si>
  <si>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</si>
  <si>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</si>
  <si>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</si>
  <si>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</si>
  <si>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</si>
  <si>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</si>
  <si>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</si>
  <si>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</si>
  <si>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</si>
  <si>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</si>
  <si>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</si>
  <si>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</si>
  <si>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</si>
  <si>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</si>
  <si>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</si>
  <si>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</si>
  <si>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</si>
  <si>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</si>
  <si>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</si>
  <si>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</si>
  <si>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</si>
  <si>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</si>
  <si>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</si>
  <si>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</si>
  <si>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</si>
  <si>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</si>
  <si>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</si>
  <si>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</si>
  <si>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</si>
  <si>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</si>
  <si>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</si>
  <si>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</si>
  <si>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</si>
  <si>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</si>
  <si>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</si>
  <si>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</si>
  <si>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</si>
  <si>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</si>
  <si>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</si>
  <si>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</si>
  <si>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</si>
  <si>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</si>
  <si>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</si>
  <si>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</si>
  <si>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</si>
  <si>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</si>
  <si>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</si>
  <si>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</si>
  <si>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</si>
  <si>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</si>
  <si>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</si>
  <si>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</si>
  <si>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</si>
  <si>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</si>
  <si>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</si>
  <si>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</si>
  <si>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</si>
  <si>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</si>
  <si>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</si>
  <si>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</si>
  <si>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</si>
  <si>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</si>
  <si>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</si>
  <si>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</si>
  <si>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</si>
  <si>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</si>
  <si>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</si>
  <si>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</si>
  <si>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</si>
  <si>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</si>
  <si>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</si>
  <si>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</si>
  <si>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</si>
  <si>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</si>
  <si>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</si>
  <si>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</si>
  <si>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</si>
  <si>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</si>
  <si>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</si>
  <si>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</si>
  <si>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</si>
  <si>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</si>
  <si>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</si>
  <si>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</si>
  <si>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</si>
  <si>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</si>
  <si>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</si>
  <si>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</si>
  <si>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</si>
  <si>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</si>
  <si>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</si>
  <si>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</si>
  <si>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</si>
  <si>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</si>
  <si>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</si>
  <si>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</si>
  <si>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</si>
  <si>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</si>
  <si>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</si>
  <si>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</si>
  <si>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</si>
  <si>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</si>
  <si>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</si>
  <si>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</si>
  <si>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</si>
  <si>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</si>
  <si>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</si>
  <si>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</si>
  <si>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</si>
  <si>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</si>
  <si>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</si>
  <si>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</si>
  <si>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</si>
  <si>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</si>
  <si>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</si>
  <si>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</si>
  <si>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</si>
  <si>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</si>
  <si>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</si>
  <si>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</si>
  <si>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</si>
  <si>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</si>
  <si>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</si>
  <si>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</si>
  <si>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</si>
  <si>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</si>
  <si>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</si>
  <si>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</si>
  <si>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</si>
  <si>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</si>
  <si>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</si>
  <si>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</si>
  <si>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</si>
  <si>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</si>
  <si>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</si>
  <si>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</si>
  <si>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</si>
  <si>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</si>
  <si>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</si>
  <si>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</si>
  <si>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</si>
  <si>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</si>
  <si>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</si>
  <si>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</si>
  <si>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</si>
  <si>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</si>
  <si>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</si>
  <si>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</si>
  <si>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</si>
  <si>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</si>
  <si>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</si>
  <si>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</si>
  <si>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</si>
  <si>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</si>
  <si>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</si>
  <si>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</si>
  <si>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</si>
  <si>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</si>
  <si>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</si>
  <si>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</si>
  <si>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</si>
  <si>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</si>
  <si>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</si>
  <si>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</si>
  <si>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</si>
  <si>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</si>
  <si>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</si>
  <si>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</si>
  <si>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</si>
  <si>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</si>
  <si>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</si>
  <si>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</si>
  <si>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</si>
  <si>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</si>
  <si>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</si>
  <si>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</si>
  <si>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</si>
  <si>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</si>
  <si>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</si>
  <si>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</si>
  <si>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</si>
  <si>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</si>
  <si>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</si>
  <si>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</si>
  <si>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</si>
  <si>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</si>
  <si>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</si>
  <si>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</si>
  <si>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</si>
  <si>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</si>
  <si>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</si>
  <si>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</si>
  <si>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</si>
  <si>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</si>
  <si>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</si>
  <si>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</si>
  <si>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</si>
  <si>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</si>
  <si>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</si>
  <si>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</si>
  <si>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</si>
  <si>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</si>
  <si>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</si>
  <si>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</si>
  <si>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</si>
  <si>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</si>
  <si>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</si>
  <si>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</si>
  <si>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</si>
  <si>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</si>
  <si>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</si>
  <si>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</si>
  <si>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</si>
  <si>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</si>
  <si>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</si>
  <si>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</si>
  <si>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</si>
  <si>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</si>
  <si>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</si>
  <si>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</si>
  <si>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</si>
  <si>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</si>
  <si>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</si>
  <si>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</si>
  <si>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</si>
  <si>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</si>
  <si>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</si>
  <si>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</si>
  <si>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</si>
  <si>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</si>
  <si>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</si>
  <si>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</si>
  <si>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</si>
  <si>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</si>
  <si>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</si>
  <si>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</si>
  <si>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</si>
  <si>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</si>
  <si>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</si>
  <si>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</si>
  <si>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</si>
  <si>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</si>
  <si>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</si>
  <si>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</si>
  <si>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</si>
  <si>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</si>
  <si>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</si>
  <si>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</si>
  <si>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</si>
  <si>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</si>
  <si>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</si>
  <si>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</si>
  <si>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</si>
  <si>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</si>
  <si>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</si>
  <si>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</si>
  <si>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</si>
  <si>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</si>
  <si>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</si>
  <si>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</si>
  <si>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</si>
  <si>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</si>
  <si>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</si>
  <si>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</si>
  <si>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</si>
  <si>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</si>
  <si>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</si>
  <si>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</si>
  <si>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</si>
  <si>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</si>
  <si>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</si>
  <si>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</si>
  <si>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</si>
  <si>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</si>
  <si>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</si>
  <si>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</si>
  <si>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</si>
  <si>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</si>
  <si>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</si>
  <si>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</si>
  <si>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</si>
  <si>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</si>
  <si>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</si>
  <si>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</si>
  <si>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</si>
  <si>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</si>
  <si>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</si>
  <si>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</si>
  <si>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</si>
  <si>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</si>
  <si>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</si>
  <si>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</si>
  <si>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</si>
  <si>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</si>
  <si>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</si>
  <si>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</si>
  <si>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</si>
  <si>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</si>
  <si>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</si>
  <si>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</si>
  <si>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</si>
  <si>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</si>
  <si>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</si>
  <si>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</si>
  <si>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</si>
  <si>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</si>
  <si>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</si>
  <si>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</si>
  <si>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</si>
  <si>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</si>
  <si>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</si>
  <si>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</si>
  <si>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</si>
  <si>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</si>
  <si>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</si>
  <si>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</si>
  <si>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</si>
  <si>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</si>
  <si>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</si>
  <si>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</si>
  <si>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</si>
  <si>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</si>
  <si>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</si>
  <si>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</si>
  <si>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</si>
  <si>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</si>
  <si>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</si>
  <si>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</si>
  <si>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</si>
  <si>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</si>
  <si>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</si>
  <si>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</si>
  <si>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</si>
  <si>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</si>
  <si>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</si>
  <si>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</si>
  <si>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</si>
  <si>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</si>
  <si>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</si>
  <si>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</si>
  <si>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</si>
  <si>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</si>
  <si>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</si>
  <si>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</si>
  <si>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</si>
  <si>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</si>
  <si>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</si>
  <si>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</si>
  <si>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</si>
  <si>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</si>
  <si>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</si>
  <si>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</si>
  <si>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</si>
  <si>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</si>
  <si>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</si>
  <si>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</si>
  <si>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</si>
  <si>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</si>
  <si>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</si>
  <si>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</si>
  <si>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</si>
  <si>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</si>
  <si>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</si>
  <si>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</si>
  <si>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</si>
  <si>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</si>
  <si>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</si>
  <si>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</si>
  <si>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</si>
  <si>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</si>
  <si>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Massey</t>
  </si>
  <si>
    <t>Michael</t>
  </si>
  <si>
    <t>Stanford University</t>
  </si>
  <si>
    <t>367 Panama St, Room 065</t>
  </si>
  <si>
    <t>mmassey@stanford.edu</t>
  </si>
  <si>
    <t>Stanford</t>
  </si>
  <si>
    <t>USA</t>
  </si>
  <si>
    <t>10/08/2012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</si>
</sst>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topLeftCell="B1" zoomScale="85" zoomScaleNormal="85" zoomScalePageLayoutView="85" workbookViewId="0">
      <pane ySplit="23" topLeftCell="A24" activePane="bottomLeft" state="frozenSplit"/>
      <selection activeCell="C5" sqref="C5"/>
      <selection pane="bottomLeft" activeCell="G24" sqref="G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882</v>
      </c>
    </row>
    <row r="3" spans="1:3">
      <c r="A3" s="18" t="s">
        <v>9</v>
      </c>
      <c r="B3" s="11" t="s">
        <v>883</v>
      </c>
    </row>
    <row r="4" spans="1:3">
      <c r="A4" s="18" t="s">
        <v>12</v>
      </c>
      <c r="B4" s="11" t="s">
        <v>884</v>
      </c>
    </row>
    <row r="5" spans="1:3">
      <c r="A5" s="18" t="s">
        <v>10</v>
      </c>
      <c r="B5" s="11" t="s">
        <v>885</v>
      </c>
      <c r="C5" s="9" t="s">
        <v>881</v>
      </c>
    </row>
    <row r="6" spans="1:3">
      <c r="A6" s="18" t="s">
        <v>11</v>
      </c>
      <c r="B6" s="11"/>
    </row>
    <row r="7" spans="1:3">
      <c r="A7" s="18" t="s">
        <v>878</v>
      </c>
      <c r="B7" s="11" t="s">
        <v>886</v>
      </c>
    </row>
    <row r="8" spans="1:3">
      <c r="A8" s="18" t="s">
        <v>13</v>
      </c>
      <c r="B8" s="11" t="s">
        <v>887</v>
      </c>
    </row>
    <row r="9" spans="1:3">
      <c r="A9" s="18" t="s">
        <v>14</v>
      </c>
      <c r="B9" s="11" t="s">
        <v>25</v>
      </c>
    </row>
    <row r="10" spans="1:3">
      <c r="A10" s="18" t="s">
        <v>15</v>
      </c>
      <c r="B10" s="11">
        <v>94305</v>
      </c>
    </row>
    <row r="11" spans="1:3">
      <c r="A11" s="18" t="s">
        <v>809</v>
      </c>
      <c r="B11" s="11" t="s">
        <v>888</v>
      </c>
    </row>
    <row r="12" spans="1:3">
      <c r="A12" s="18" t="s">
        <v>26</v>
      </c>
      <c r="B12" s="23">
        <v>6503538839</v>
      </c>
    </row>
    <row r="13" spans="1:3">
      <c r="A13" s="18" t="s">
        <v>839</v>
      </c>
      <c r="B13" s="12">
        <v>3762</v>
      </c>
    </row>
    <row r="14" spans="1:3">
      <c r="A14" s="18" t="s">
        <v>16</v>
      </c>
      <c r="B14" s="30" t="s">
        <v>889</v>
      </c>
    </row>
    <row r="15" spans="1:3">
      <c r="A15" s="18" t="s">
        <v>41</v>
      </c>
      <c r="B15" s="12">
        <v>41000</v>
      </c>
      <c r="C15" s="9" t="s">
        <v>854</v>
      </c>
    </row>
    <row r="16" spans="1:3">
      <c r="A16" s="18" t="s">
        <v>40</v>
      </c>
      <c r="B16" s="14">
        <v>41221</v>
      </c>
      <c r="C16" s="9" t="s">
        <v>854</v>
      </c>
    </row>
    <row r="17" spans="1:34">
      <c r="A17" s="18" t="s">
        <v>811</v>
      </c>
      <c r="B17" s="13"/>
      <c r="C17" s="9" t="s">
        <v>853</v>
      </c>
    </row>
    <row r="18" spans="1:34">
      <c r="A18" s="18" t="s">
        <v>42</v>
      </c>
      <c r="B18" s="11"/>
      <c r="C18" s="9" t="s">
        <v>43</v>
      </c>
    </row>
    <row r="19" spans="1:34">
      <c r="A19" s="18" t="s">
        <v>807</v>
      </c>
      <c r="B19" s="11"/>
      <c r="C19" s="9" t="s">
        <v>43</v>
      </c>
    </row>
    <row r="20" spans="1:34">
      <c r="A20" s="18" t="s">
        <v>808</v>
      </c>
      <c r="B20" s="40">
        <v>20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B24" s="9" t="s">
        <v>35</v>
      </c>
      <c r="C24" s="19">
        <v>0.15</v>
      </c>
      <c r="D24" s="32">
        <f>IF(Table5[[#This Row],[Mass (g)]]="","",Table5[[#This Row],[Mass (g)]]*VLOOKUP(Table5[[#This Row],[Nuclide]],Doedata,4)*37000000000)</f>
        <v>1864.7999999999997</v>
      </c>
      <c r="E24" s="10" t="s">
        <v>30</v>
      </c>
      <c r="F24" s="10" t="s">
        <v>31</v>
      </c>
      <c r="G24" s="10">
        <v>30</v>
      </c>
      <c r="I24" s="10"/>
      <c r="J24" s="27">
        <f>IF(Table5[[#This Row],[Activity (Bq)]]="","",Table5[[#This Row],[Activity (Bq)]]/37000000000)</f>
        <v>5.0399999999999995E-8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829</v>
      </c>
      <c r="AH40" s="18"/>
    </row>
    <row r="41" spans="3:34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830</v>
      </c>
      <c r="AH41" s="18"/>
    </row>
    <row r="42" spans="3:34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831</v>
      </c>
      <c r="AH42" s="18"/>
    </row>
    <row r="43" spans="3:34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880</v>
      </c>
      <c r="AH43" s="18"/>
    </row>
    <row r="44" spans="3:34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832</v>
      </c>
      <c r="AH44" s="18"/>
    </row>
    <row r="45" spans="3:34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833</v>
      </c>
      <c r="AH45" s="18"/>
    </row>
    <row r="46" spans="3:34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834</v>
      </c>
      <c r="AH46" s="18"/>
    </row>
    <row r="47" spans="3:34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835</v>
      </c>
      <c r="AH47" s="18"/>
    </row>
    <row r="48" spans="3:34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Cristina Cismasu</cp:lastModifiedBy>
  <cp:lastPrinted>2010-11-18T22:52:38Z</cp:lastPrinted>
  <dcterms:created xsi:type="dcterms:W3CDTF">2010-11-12T20:51:00Z</dcterms:created>
  <dcterms:modified xsi:type="dcterms:W3CDTF">2012-10-09T00:12:29Z</dcterms:modified>
</cp:coreProperties>
</file>