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<sst xmlns="http://schemas.openxmlformats.org/spreadsheetml/2006/main" count="3321" uniqueCount="906">
  <si>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</si>
  <si>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</si>
  <si>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</si>
  <si>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</si>
  <si>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</si>
  <si>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</si>
  <si>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</si>
  <si>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</si>
  <si>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</si>
  <si>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</si>
  <si>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</si>
  <si>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</si>
  <si>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</si>
  <si>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</si>
  <si>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</si>
  <si>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</si>
  <si>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</si>
  <si>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</si>
  <si>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</si>
  <si>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</si>
  <si>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</si>
  <si>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</si>
  <si>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</si>
  <si>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</si>
  <si>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</si>
  <si>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</si>
  <si>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</si>
  <si>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</si>
  <si>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</si>
  <si>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</si>
  <si>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</si>
  <si>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</si>
  <si>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</si>
  <si>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</si>
  <si>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</si>
  <si>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</si>
  <si>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</si>
  <si>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</si>
  <si>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</si>
  <si>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</si>
  <si>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</si>
  <si>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</si>
  <si>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</si>
  <si>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</si>
  <si>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</si>
  <si>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</si>
  <si>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</si>
  <si>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</si>
  <si>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</si>
  <si>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</si>
  <si>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</si>
  <si>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</si>
  <si>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</si>
  <si>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</si>
  <si>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</si>
  <si>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</si>
  <si>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</si>
  <si>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</si>
  <si>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</si>
  <si>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</si>
  <si>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</si>
  <si>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</si>
  <si>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</si>
  <si>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</si>
  <si>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</si>
  <si>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</si>
  <si>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</si>
  <si>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</si>
  <si>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</si>
  <si>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</si>
  <si>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</si>
  <si>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</si>
  <si>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</si>
  <si>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</si>
  <si>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</si>
  <si>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</si>
  <si>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</si>
  <si>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</si>
  <si>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</si>
  <si>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</si>
  <si>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</si>
  <si>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</si>
  <si>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</si>
  <si>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</si>
  <si>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</si>
  <si>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</si>
  <si>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</si>
  <si>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</si>
  <si>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</si>
  <si>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</si>
  <si>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</si>
  <si>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</si>
  <si>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</si>
  <si>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</si>
  <si>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</si>
  <si>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</si>
  <si>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</si>
  <si>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</si>
  <si>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</si>
  <si>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</si>
  <si>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</si>
  <si>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</si>
  <si>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</si>
  <si>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</si>
  <si>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</si>
  <si>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</si>
  <si>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</si>
  <si>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</si>
  <si>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</si>
  <si>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</si>
  <si>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</si>
  <si>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</si>
  <si>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</si>
  <si>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</si>
  <si>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</si>
  <si>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</si>
  <si>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</si>
  <si>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</si>
  <si>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</si>
  <si>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</si>
  <si>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</si>
  <si>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</si>
  <si>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</si>
  <si>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</si>
  <si>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</si>
  <si>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</si>
  <si>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</si>
  <si>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</si>
  <si>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</si>
  <si>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</si>
  <si>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</si>
  <si>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</si>
  <si>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</si>
  <si>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</si>
  <si>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</si>
  <si>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</si>
  <si>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</si>
  <si>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</si>
  <si>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</si>
  <si>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</si>
  <si>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</si>
  <si>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</si>
  <si>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</si>
  <si>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</si>
  <si>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</si>
  <si>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</si>
  <si>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</si>
  <si>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</si>
  <si>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</si>
  <si>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</si>
  <si>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</si>
  <si>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</si>
  <si>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</si>
  <si>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</si>
  <si>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</si>
  <si>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</si>
  <si>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</si>
  <si>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</si>
  <si>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</si>
  <si>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</si>
  <si>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</si>
  <si>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</si>
  <si>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</si>
  <si>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</si>
  <si>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</si>
  <si>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</si>
  <si>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</si>
  <si>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</si>
  <si>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</si>
  <si>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</si>
  <si>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</si>
  <si>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</si>
  <si>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</si>
  <si>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</si>
  <si>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</si>
  <si>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</si>
  <si>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</si>
  <si>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</si>
  <si>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</si>
  <si>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</si>
  <si>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</si>
  <si>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</si>
  <si>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</si>
  <si>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</si>
  <si>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</si>
  <si>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</si>
  <si>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</si>
  <si>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</si>
  <si>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</si>
  <si>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</si>
  <si>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</si>
  <si>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</si>
  <si>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</si>
  <si>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</si>
  <si>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</si>
  <si>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</si>
  <si>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</si>
  <si>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</si>
  <si>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</si>
  <si>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</si>
  <si>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</si>
  <si>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</si>
  <si>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</si>
  <si>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</si>
  <si>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</si>
  <si>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</si>
  <si>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</si>
  <si>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</si>
  <si>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</si>
  <si>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</si>
  <si>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</si>
  <si>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</si>
  <si>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</si>
  <si>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</si>
  <si>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</si>
  <si>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</si>
  <si>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</si>
  <si>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</si>
  <si>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</si>
  <si>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</si>
  <si>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</si>
  <si>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</si>
  <si>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</si>
  <si>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</si>
  <si>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</si>
  <si>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</si>
  <si>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</si>
  <si>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</si>
  <si>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</si>
  <si>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</si>
  <si>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</si>
  <si>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</si>
  <si>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</si>
  <si>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</si>
  <si>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</si>
  <si>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</si>
  <si>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</si>
  <si>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</si>
  <si>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</si>
  <si>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</si>
  <si>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</si>
  <si>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</si>
  <si>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</si>
  <si>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</si>
  <si>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</si>
  <si>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</si>
  <si>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</si>
  <si>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</si>
  <si>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</si>
  <si>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</si>
  <si>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</si>
  <si>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</si>
  <si>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</si>
  <si>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</si>
  <si>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</si>
  <si>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</si>
  <si>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</si>
  <si>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</si>
  <si>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</si>
  <si>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</si>
  <si>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</si>
  <si>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</si>
  <si>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</si>
  <si>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</si>
  <si>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</si>
  <si>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</si>
  <si>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</si>
  <si>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</si>
  <si>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</si>
  <si>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</si>
  <si>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</si>
  <si>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</si>
  <si>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</si>
  <si>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</si>
  <si>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</si>
  <si>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</si>
  <si>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</si>
  <si>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</si>
  <si>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</si>
  <si>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</si>
  <si>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</si>
  <si>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</si>
  <si>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</si>
  <si>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</si>
  <si>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</si>
  <si>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</si>
  <si>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</si>
  <si>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</si>
  <si>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</si>
  <si>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</si>
  <si>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</si>
  <si>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</si>
  <si>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</si>
  <si>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</si>
  <si>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</si>
  <si>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</si>
  <si>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</si>
  <si>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</si>
  <si>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</si>
  <si>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</si>
  <si>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</si>
  <si>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</si>
  <si>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</si>
  <si>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</si>
  <si>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</si>
  <si>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</si>
  <si>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</si>
  <si>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</si>
  <si>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</si>
  <si>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</si>
  <si>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</si>
  <si>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</si>
  <si>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</si>
  <si>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</si>
  <si>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</si>
  <si>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</si>
  <si>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</si>
  <si>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</si>
  <si>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</si>
  <si>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</si>
  <si>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</si>
  <si>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</si>
  <si>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</si>
  <si>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</si>
  <si>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</si>
  <si>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</si>
  <si>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</si>
  <si>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</si>
  <si>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</si>
  <si>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</si>
  <si>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</si>
  <si>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</si>
  <si>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</si>
  <si>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</si>
  <si>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</si>
  <si>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</si>
  <si>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</si>
  <si>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</si>
  <si>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</si>
  <si>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</si>
  <si>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</si>
  <si>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</si>
  <si>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</si>
  <si>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</si>
  <si>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</si>
  <si>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</si>
  <si>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</si>
  <si>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</si>
  <si>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</si>
  <si>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</si>
  <si>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</si>
  <si>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</si>
  <si>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</si>
  <si>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</si>
  <si>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</si>
  <si>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</si>
  <si>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</si>
  <si>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</si>
  <si>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</si>
  <si>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</si>
  <si>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</si>
  <si>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</si>
  <si>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</si>
  <si>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</si>
  <si>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</si>
  <si>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</si>
  <si>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</si>
  <si>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</si>
  <si>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</si>
  <si>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</si>
  <si>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</si>
  <si>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</si>
  <si>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</si>
  <si>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</si>
  <si>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</si>
  <si>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</si>
  <si>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</si>
  <si>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</si>
  <si>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</si>
  <si>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</si>
  <si>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</si>
  <si>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</si>
  <si>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</si>
  <si>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</si>
  <si>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</si>
  <si>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</si>
  <si>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</si>
  <si>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</si>
  <si>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</si>
  <si>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</si>
  <si>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</si>
  <si>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</si>
  <si>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</si>
  <si>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</si>
  <si>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</si>
  <si>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</si>
  <si>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</si>
  <si>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</si>
  <si>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</si>
  <si>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</si>
  <si>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</si>
  <si>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</si>
  <si>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</si>
  <si>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</si>
  <si>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</si>
  <si>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</si>
  <si>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</si>
  <si>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</si>
  <si>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</si>
  <si>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</si>
  <si>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</si>
  <si>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</si>
  <si>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</si>
  <si>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</si>
  <si>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</si>
  <si>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</si>
  <si>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</si>
  <si>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</si>
  <si>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</si>
  <si>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</si>
  <si>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</si>
  <si>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</si>
  <si>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</si>
  <si>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</si>
  <si>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</si>
  <si>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</si>
  <si>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</si>
  <si>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</si>
  <si>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</si>
  <si>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</si>
  <si>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</si>
  <si>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</si>
  <si>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</si>
  <si>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</si>
  <si>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</si>
  <si>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</si>
  <si>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</si>
  <si>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</si>
  <si>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</si>
  <si>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</si>
  <si>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</si>
  <si>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</si>
  <si>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</si>
  <si>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</si>
  <si>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</si>
  <si>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</si>
  <si>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</si>
  <si>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</si>
  <si>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</si>
  <si>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</si>
  <si>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</si>
  <si>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</si>
  <si>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</si>
  <si>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</si>
  <si>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</si>
  <si>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</si>
  <si>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</si>
  <si>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</si>
  <si>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</si>
  <si>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</si>
  <si>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</si>
  <si>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</si>
  <si>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</si>
  <si>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</si>
  <si>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</si>
  <si>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</si>
  <si>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</si>
  <si>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</si>
  <si>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</si>
  <si>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</si>
  <si>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</si>
  <si>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</si>
  <si>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</si>
  <si>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</si>
  <si>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</si>
  <si>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</si>
  <si>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</si>
  <si>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</si>
  <si>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</si>
  <si>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</si>
  <si>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</si>
  <si>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</si>
  <si>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</si>
  <si>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</si>
  <si>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</si>
  <si>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</si>
  <si>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</si>
  <si>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</si>
  <si>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</si>
  <si>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</si>
  <si>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</si>
  <si>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</si>
  <si>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</si>
  <si>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</si>
  <si>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</si>
  <si>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</si>
  <si>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</si>
  <si>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</si>
  <si>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</si>
  <si>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</si>
  <si>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</si>
  <si>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</si>
  <si>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</si>
  <si>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</si>
  <si>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</si>
  <si>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</si>
  <si>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</si>
  <si>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</si>
  <si>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</si>
  <si>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</si>
  <si>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</si>
  <si>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</si>
  <si>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</si>
  <si>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</si>
  <si>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</si>
  <si>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</si>
  <si>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</si>
  <si>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</si>
  <si>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</si>
  <si>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</si>
  <si>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</si>
  <si>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</si>
  <si>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</si>
  <si>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</si>
  <si>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</si>
  <si>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</si>
  <si>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</si>
  <si>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</si>
  <si>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</si>
  <si>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</si>
  <si>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</si>
  <si>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</si>
  <si>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</si>
  <si>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</si>
  <si>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</si>
  <si>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</si>
  <si>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</si>
  <si>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</si>
  <si>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</si>
  <si>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</si>
  <si>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</si>
  <si>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</si>
  <si>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</si>
  <si>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</si>
  <si>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</si>
  <si>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</si>
  <si>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</si>
  <si>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</si>
  <si>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</si>
  <si>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</si>
  <si>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</si>
  <si>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</si>
  <si>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</si>
  <si>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</si>
  <si>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</si>
  <si>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</si>
  <si>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</si>
  <si>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</si>
  <si>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</si>
  <si>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</si>
  <si>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</si>
  <si>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</si>
  <si>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</si>
  <si>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</si>
  <si>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</si>
  <si>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</si>
  <si>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</si>
  <si>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</si>
  <si>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</si>
  <si>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</si>
  <si>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</si>
  <si>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</si>
  <si>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</si>
  <si>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</si>
  <si>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</si>
  <si>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</si>
  <si>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</si>
  <si>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</si>
  <si>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</si>
  <si>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</si>
  <si>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</si>
  <si>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</si>
  <si>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</si>
  <si>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</si>
  <si>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</si>
  <si>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</si>
  <si>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</si>
  <si>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</si>
  <si>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</si>
  <si>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</si>
  <si>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</si>
  <si>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</si>
  <si>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</si>
  <si>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</si>
  <si>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</si>
  <si>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</si>
  <si>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</si>
  <si>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</si>
  <si>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</si>
  <si>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</si>
  <si>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</si>
  <si>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</si>
  <si>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</si>
  <si>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</si>
  <si>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</si>
  <si>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</si>
  <si>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</si>
  <si>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</si>
  <si>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</si>
  <si>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</si>
  <si>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</si>
  <si>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</si>
  <si>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</si>
  <si>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</si>
  <si>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</si>
  <si>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</si>
  <si>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</si>
  <si>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</si>
  <si>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</si>
  <si>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</si>
  <si>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</si>
  <si>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</si>
  <si>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</si>
  <si>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</si>
  <si>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</si>
  <si>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</si>
  <si>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</si>
  <si>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</si>
  <si>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</si>
  <si>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</si>
  <si>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</si>
  <si>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</si>
  <si>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</si>
  <si>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</si>
  <si>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</si>
  <si>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</si>
  <si>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</si>
  <si>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</si>
  <si>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</si>
  <si>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</si>
  <si>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</si>
  <si>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</si>
  <si>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</si>
  <si>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</si>
  <si>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</si>
  <si>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</si>
  <si>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</si>
  <si>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</si>
  <si>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</si>
  <si>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</si>
  <si>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</si>
  <si>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</si>
  <si>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</si>
  <si>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</si>
  <si>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</si>
  <si>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</si>
  <si>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</si>
  <si>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</si>
  <si>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</si>
  <si>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</si>
  <si>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</si>
  <si>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</si>
  <si>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</si>
  <si>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</si>
  <si>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</si>
  <si>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</si>
  <si>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</si>
  <si>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</si>
  <si>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</si>
  <si>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</si>
  <si>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</si>
  <si>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</si>
  <si>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</si>
  <si>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</si>
  <si>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</si>
  <si>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</si>
  <si>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</si>
  <si>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</si>
  <si>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</si>
  <si>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</si>
  <si>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</si>
  <si>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</si>
  <si>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</si>
  <si>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</si>
  <si>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</si>
  <si>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</si>
  <si>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</si>
  <si>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</si>
  <si>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</si>
  <si>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</si>
  <si>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</si>
  <si>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</si>
  <si>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</si>
  <si>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</si>
  <si>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</si>
  <si>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</si>
  <si>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</si>
  <si>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</si>
  <si>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</si>
  <si>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</si>
  <si>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</si>
  <si>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</si>
  <si>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</si>
  <si>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</si>
  <si>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</si>
  <si>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</si>
  <si>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</si>
  <si>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</si>
  <si>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</si>
  <si>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</si>
  <si>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</si>
  <si>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</si>
  <si>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</si>
  <si>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</si>
  <si>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</si>
  <si>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</si>
  <si>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</si>
  <si>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</si>
  <si>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</si>
  <si>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</si>
  <si>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</si>
  <si>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</si>
  <si>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</si>
  <si>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</si>
  <si>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</si>
  <si>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</si>
  <si>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</si>
  <si>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</si>
  <si>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</si>
  <si>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</si>
  <si>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</si>
  <si>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</si>
  <si>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</si>
  <si>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</si>
  <si>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</si>
  <si>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</si>
  <si>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</si>
  <si>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</si>
  <si>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</si>
  <si>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</si>
  <si>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</si>
  <si>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</si>
  <si>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</si>
  <si>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</si>
  <si>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</si>
  <si>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</si>
  <si>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</si>
  <si>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</si>
  <si>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</si>
  <si>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</si>
  <si>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</si>
  <si>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</si>
  <si>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</si>
  <si>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</si>
  <si>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</si>
  <si>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</si>
  <si>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</si>
  <si>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</si>
  <si>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</si>
  <si>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</si>
  <si>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</si>
  <si>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</si>
  <si>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</si>
  <si>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</si>
  <si>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</si>
  <si>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</si>
  <si>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</si>
  <si>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</si>
  <si>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</si>
  <si>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</si>
  <si>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</si>
  <si>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</si>
  <si>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</si>
  <si>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</si>
  <si>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</si>
  <si>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</si>
  <si>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</si>
  <si>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</si>
  <si>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</si>
  <si>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</si>
  <si>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</si>
  <si>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</si>
  <si>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</si>
  <si>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</si>
  <si>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</si>
  <si>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</si>
  <si>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</si>
  <si>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</si>
  <si>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</si>
  <si>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</si>
  <si>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</si>
  <si>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</si>
  <si>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</si>
  <si>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</si>
  <si>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</si>
  <si>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</si>
  <si>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</si>
  <si>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</si>
  <si>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</si>
  <si>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</si>
  <si>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</si>
  <si>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</si>
  <si>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</si>
  <si>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</si>
  <si>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</si>
  <si>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</si>
  <si>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</si>
  <si>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</si>
  <si>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</si>
  <si>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</si>
  <si>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</si>
  <si>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</si>
  <si>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</si>
  <si>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</si>
  <si>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</si>
  <si>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</si>
  <si>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</si>
  <si>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</si>
  <si>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</si>
  <si>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</si>
  <si>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</si>
  <si>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</si>
  <si>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</si>
  <si>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</si>
  <si>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</si>
  <si>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</si>
  <si>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</si>
  <si>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</si>
  <si>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</si>
  <si>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</si>
  <si>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</si>
  <si>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</si>
  <si>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</si>
  <si>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</si>
  <si>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</si>
  <si>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</si>
  <si>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</si>
  <si>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</si>
  <si>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</si>
  <si>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</si>
  <si>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</si>
  <si>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</si>
  <si>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</si>
  <si>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</si>
  <si>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</si>
  <si>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</si>
  <si>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</si>
  <si>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</si>
  <si>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</si>
  <si>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</si>
  <si>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</si>
  <si>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</si>
  <si>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</si>
  <si>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</si>
  <si>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</si>
  <si>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</si>
  <si>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</si>
  <si>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</si>
  <si>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</si>
  <si>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</si>
  <si>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</si>
  <si>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</si>
  <si>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</si>
  <si>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</si>
  <si>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</si>
  <si>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</si>
  <si>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</si>
  <si>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</si>
  <si>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</si>
  <si>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</si>
  <si>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</si>
  <si>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</si>
  <si>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</si>
  <si>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</si>
  <si>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</si>
  <si>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</si>
  <si>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</si>
  <si>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</si>
  <si>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</si>
  <si>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</si>
  <si>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</si>
  <si>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</si>
  <si>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</si>
  <si>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</si>
  <si>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</si>
  <si>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</si>
  <si>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</si>
  <si>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</si>
  <si>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BL4-3 11-2</t>
  </si>
  <si>
    <t>JRC_UMNA_1</t>
  </si>
  <si>
    <t>JRC_UMNA_2</t>
  </si>
  <si>
    <t>JRC_UMNA_3</t>
  </si>
  <si>
    <t>JRC_UMNA_4</t>
  </si>
  <si>
    <t>JRC_UMNA_5</t>
  </si>
  <si>
    <t>YB_Batch_U_1</t>
  </si>
  <si>
    <t>YB_Batch_U_2</t>
  </si>
  <si>
    <t>YB_Batch_U_3</t>
  </si>
  <si>
    <t>YB_Batch_U_4</t>
  </si>
  <si>
    <t>YB_Batch_U_5</t>
  </si>
  <si>
    <t>YB_Batch_U_6</t>
  </si>
  <si>
    <t>YB_Batch_S_1</t>
  </si>
  <si>
    <t>YB_Batch_S_2</t>
  </si>
  <si>
    <t>YB_Batch_S_3</t>
  </si>
  <si>
    <t>YB_Batch_S_4</t>
  </si>
  <si>
    <t>JRC_UMNA_S_1</t>
  </si>
  <si>
    <t>JRC_UMNA_S_2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</si>
</sst>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6" activePane="bottomLeft" state="frozenSplit"/>
      <selection activeCell="C5" sqref="C5"/>
      <selection pane="bottomLeft" activeCell="B20" sqref="B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40963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40994</v>
      </c>
      <c r="C16" s="9" t="s">
        <v>854</v>
      </c>
    </row>
    <row r="17" spans="1:34">
      <c r="A17" s="16" t="s">
        <v>811</v>
      </c>
      <c r="B17" s="12">
        <v>40998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17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30</v>
      </c>
      <c r="H27" s="10" t="s">
        <v>832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30</v>
      </c>
      <c r="H28" s="10" t="s">
        <v>832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849</v>
      </c>
      <c r="C29" s="17">
        <v>5.0000000000000001E-4</v>
      </c>
      <c r="D29" s="29">
        <f>IF(Table5[[#This Row],[Mass (g)]]="","",Table5[[#This Row],[Mass (g)]]*VLOOKUP(Table5[[#This Row],[Nuclide]],Doedata,4)*37000000000)</f>
        <v>12.58373404</v>
      </c>
      <c r="E29" s="10" t="s">
        <v>820</v>
      </c>
      <c r="F29" s="10" t="s">
        <v>823</v>
      </c>
      <c r="G29" s="10">
        <v>30</v>
      </c>
      <c r="H29" s="10" t="s">
        <v>832</v>
      </c>
      <c r="I29" s="10">
        <v>1</v>
      </c>
      <c r="J29" s="25">
        <f>IF(Table5[[#This Row],[Activity (Bq)]]="","",Table5[[#This Row],[Activity (Bq)]]/37000000000)</f>
        <v>3.4010092000000001E-10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5.0000000000000001E-4</v>
      </c>
      <c r="D31" s="29">
        <f>IF(Table5[[#This Row],[Mass (g)]]="","",Table5[[#This Row],[Mass (g)]]*VLOOKUP(Table5[[#This Row],[Nuclide]],Doedata,4)*37000000000)</f>
        <v>12.58373404</v>
      </c>
      <c r="E31" s="10" t="s">
        <v>820</v>
      </c>
      <c r="F31" s="10" t="s">
        <v>823</v>
      </c>
      <c r="G31" s="10">
        <v>30</v>
      </c>
      <c r="H31" s="10" t="s">
        <v>832</v>
      </c>
      <c r="I31" s="10">
        <v>1</v>
      </c>
      <c r="J31" s="25">
        <f>IF(Table5[[#This Row],[Activity (Bq)]]="","",Table5[[#This Row],[Activity (Bq)]]/37000000000)</f>
        <v>3.4010092000000001E-10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2.9999999999999997E-4</v>
      </c>
      <c r="D32" s="29">
        <f>IF(Table5[[#This Row],[Mass (g)]]="","",Table5[[#This Row],[Mass (g)]]*VLOOKUP(Table5[[#This Row],[Nuclide]],Doedata,4)*37000000000)</f>
        <v>7.5502404239999992</v>
      </c>
      <c r="E32" s="10" t="s">
        <v>820</v>
      </c>
      <c r="F32" s="10" t="s">
        <v>823</v>
      </c>
      <c r="G32" s="10">
        <v>30</v>
      </c>
      <c r="H32" s="10" t="s">
        <v>832</v>
      </c>
      <c r="I32" s="10">
        <v>1</v>
      </c>
      <c r="J32" s="25">
        <f>IF(Table5[[#This Row],[Activity (Bq)]]="","",Table5[[#This Row],[Activity (Bq)]]/37000000000)</f>
        <v>2.0406055199999997E-10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30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849</v>
      </c>
      <c r="C34" s="17">
        <v>5.0000000000000001E-4</v>
      </c>
      <c r="D34" s="29">
        <f>IF(Table5[[#This Row],[Mass (g)]]="","",Table5[[#This Row],[Mass (g)]]*VLOOKUP(Table5[[#This Row],[Nuclide]],Doedata,4)*37000000000)</f>
        <v>12.58373404</v>
      </c>
      <c r="E34" s="10" t="s">
        <v>820</v>
      </c>
      <c r="F34" s="10" t="s">
        <v>823</v>
      </c>
      <c r="G34" s="10">
        <v>30</v>
      </c>
      <c r="H34" s="10" t="s">
        <v>832</v>
      </c>
      <c r="I34" s="10">
        <v>1</v>
      </c>
      <c r="J34" s="25">
        <f>IF(Table5[[#This Row],[Activity (Bq)]]="","",Table5[[#This Row],[Activity (Bq)]]/37000000000)</f>
        <v>3.4010092000000001E-10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849</v>
      </c>
      <c r="C35" s="17">
        <v>2.9999999999999997E-4</v>
      </c>
      <c r="D35" s="29">
        <f>IF(Table5[[#This Row],[Mass (g)]]="","",Table5[[#This Row],[Mass (g)]]*VLOOKUP(Table5[[#This Row],[Nuclide]],Doedata,4)*37000000000)</f>
        <v>7.5502404239999992</v>
      </c>
      <c r="E35" s="10" t="s">
        <v>30</v>
      </c>
      <c r="F35" s="10" t="s">
        <v>823</v>
      </c>
      <c r="G35" s="10">
        <v>30</v>
      </c>
      <c r="H35" s="10" t="s">
        <v>873</v>
      </c>
      <c r="I35" s="10">
        <v>1</v>
      </c>
      <c r="J35" s="25">
        <f>IF(Table5[[#This Row],[Activity (Bq)]]="","",Table5[[#This Row],[Activity (Bq)]]/37000000000)</f>
        <v>2.0406055199999997E-10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849</v>
      </c>
      <c r="C36" s="17">
        <v>2.9999999999999997E-4</v>
      </c>
      <c r="D36" s="29">
        <f>IF(Table5[[#This Row],[Mass (g)]]="","",Table5[[#This Row],[Mass (g)]]*VLOOKUP(Table5[[#This Row],[Nuclide]],Doedata,4)*37000000000)</f>
        <v>7.5502404239999992</v>
      </c>
      <c r="E36" s="10" t="s">
        <v>30</v>
      </c>
      <c r="F36" s="10" t="s">
        <v>823</v>
      </c>
      <c r="G36" s="10">
        <v>30</v>
      </c>
      <c r="H36" s="10" t="s">
        <v>873</v>
      </c>
      <c r="I36" s="10">
        <v>1</v>
      </c>
      <c r="J36" s="25">
        <f>IF(Table5[[#This Row],[Activity (Bq)]]="","",Table5[[#This Row],[Activity (Bq)]]/37000000000)</f>
        <v>2.0406055199999997E-10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902</v>
      </c>
      <c r="B37" s="9" t="s">
        <v>849</v>
      </c>
      <c r="C37" s="17">
        <v>2.0000000000000001E-4</v>
      </c>
      <c r="D37" s="29">
        <f>IF(Table5[[#This Row],[Mass (g)]]="","",Table5[[#This Row],[Mass (g)]]*VLOOKUP(Table5[[#This Row],[Nuclide]],Doedata,4)*37000000000)</f>
        <v>5.0334936160000003</v>
      </c>
      <c r="E37" s="10" t="s">
        <v>30</v>
      </c>
      <c r="F37" s="10" t="s">
        <v>823</v>
      </c>
      <c r="G37" s="10">
        <v>30</v>
      </c>
      <c r="H37" s="10" t="s">
        <v>873</v>
      </c>
      <c r="I37" s="10">
        <v>1</v>
      </c>
      <c r="J37" s="25">
        <f>IF(Table5[[#This Row],[Activity (Bq)]]="","",Table5[[#This Row],[Activity (Bq)]]/37000000000)</f>
        <v>1.3604036800000001E-10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903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30</v>
      </c>
      <c r="H38" s="10" t="s">
        <v>873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904</v>
      </c>
      <c r="B39" s="9" t="s">
        <v>849</v>
      </c>
      <c r="C39" s="17">
        <v>1E-4</v>
      </c>
      <c r="D39" s="29">
        <f>IF(Table5[[#This Row],[Mass (g)]]="","",Table5[[#This Row],[Mass (g)]]*VLOOKUP(Table5[[#This Row],[Nuclide]],Doedata,4)*37000000000)</f>
        <v>2.5167468080000002</v>
      </c>
      <c r="E39" s="10" t="s">
        <v>30</v>
      </c>
      <c r="F39" s="10" t="s">
        <v>823</v>
      </c>
      <c r="G39" s="10">
        <v>30</v>
      </c>
      <c r="H39" s="10" t="s">
        <v>873</v>
      </c>
      <c r="I39" s="10">
        <v>1</v>
      </c>
      <c r="J39" s="25">
        <f>IF(Table5[[#This Row],[Activity (Bq)]]="","",Table5[[#This Row],[Activity (Bq)]]/37000000000)</f>
        <v>6.8020184000000004E-11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905</v>
      </c>
      <c r="B40" s="9" t="s">
        <v>849</v>
      </c>
      <c r="C40" s="17">
        <v>1E-4</v>
      </c>
      <c r="D40" s="29">
        <f>IF(Table5[[#This Row],[Mass (g)]]="","",Table5[[#This Row],[Mass (g)]]*VLOOKUP(Table5[[#This Row],[Nuclide]],Doedata,4)*37000000000)</f>
        <v>2.5167468080000002</v>
      </c>
      <c r="E40" s="10" t="s">
        <v>30</v>
      </c>
      <c r="F40" s="10" t="s">
        <v>823</v>
      </c>
      <c r="G40" s="10">
        <v>30</v>
      </c>
      <c r="H40" s="10" t="s">
        <v>873</v>
      </c>
      <c r="I40" s="10">
        <v>1</v>
      </c>
      <c r="J40" s="25">
        <f>IF(Table5[[#This Row],[Activity (Bq)]]="","",Table5[[#This Row],[Activity (Bq)]]/37000000000)</f>
        <v>6.8020184000000004E-11</v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2012-02-25T04:57:54Z</dcterms:modified>
</cp:coreProperties>
</file>