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<sst xmlns="http://schemas.openxmlformats.org/spreadsheetml/2006/main" count="3245" uniqueCount="894">
  <si>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</si>
  <si>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</si>
  <si>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</si>
  <si>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</si>
  <si>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</si>
  <si>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</si>
  <si>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</si>
  <si>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</si>
  <si>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</si>
  <si>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</si>
  <si>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</si>
  <si>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</si>
  <si>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</si>
  <si>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</si>
  <si>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</si>
  <si>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</si>
  <si>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</si>
  <si>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</si>
  <si>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</si>
  <si>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</si>
  <si>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</si>
  <si>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</si>
  <si>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</si>
  <si>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</si>
  <si>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</si>
  <si>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</si>
  <si>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</si>
  <si>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</si>
  <si>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</si>
  <si>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</si>
  <si>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</si>
  <si>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</si>
  <si>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</si>
  <si>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</si>
  <si>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</si>
  <si>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</si>
  <si>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</si>
  <si>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</si>
  <si>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</si>
  <si>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</si>
  <si>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</si>
  <si>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</si>
  <si>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</si>
  <si>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</si>
  <si>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</si>
  <si>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</si>
  <si>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</si>
  <si>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</si>
  <si>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</si>
  <si>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</si>
  <si>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</si>
  <si>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</si>
  <si>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</si>
  <si>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</si>
  <si>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</si>
  <si>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</si>
  <si>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</si>
  <si>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</si>
  <si>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</si>
  <si>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</si>
  <si>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</si>
  <si>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</si>
  <si>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</si>
  <si>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</si>
  <si>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</si>
  <si>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</si>
  <si>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</si>
  <si>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</si>
  <si>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</si>
  <si>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</si>
  <si>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</si>
  <si>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</si>
  <si>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</si>
  <si>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</si>
  <si>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</si>
  <si>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</si>
  <si>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</si>
  <si>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</si>
  <si>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</si>
  <si>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</si>
  <si>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</si>
  <si>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</si>
  <si>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</si>
  <si>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</si>
  <si>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</si>
  <si>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</si>
  <si>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</si>
  <si>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</si>
  <si>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</si>
  <si>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</si>
  <si>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</si>
  <si>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</si>
  <si>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</si>
  <si>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</si>
  <si>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</si>
  <si>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</si>
  <si>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</si>
  <si>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</si>
  <si>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</si>
  <si>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</si>
  <si>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</si>
  <si>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</si>
  <si>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</si>
  <si>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</si>
  <si>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</si>
  <si>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</si>
  <si>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</si>
  <si>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</si>
  <si>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</si>
  <si>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</si>
  <si>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</si>
  <si>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</si>
  <si>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</si>
  <si>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</si>
  <si>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</si>
  <si>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</si>
  <si>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</si>
  <si>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</si>
  <si>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</si>
  <si>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</si>
  <si>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</si>
  <si>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</si>
  <si>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</si>
  <si>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</si>
  <si>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</si>
  <si>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</si>
  <si>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</si>
  <si>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</si>
  <si>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</si>
  <si>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</si>
  <si>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</si>
  <si>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</si>
  <si>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</si>
  <si>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</si>
  <si>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</si>
  <si>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</si>
  <si>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</si>
  <si>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</si>
  <si>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</si>
  <si>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</si>
  <si>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</si>
  <si>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</si>
  <si>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</si>
  <si>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</si>
  <si>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</si>
  <si>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</si>
  <si>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</si>
  <si>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</si>
  <si>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</si>
  <si>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</si>
  <si>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</si>
  <si>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</si>
  <si>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</si>
  <si>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</si>
  <si>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</si>
  <si>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</si>
  <si>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</si>
  <si>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</si>
  <si>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</si>
  <si>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</si>
  <si>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</si>
  <si>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</si>
  <si>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</si>
  <si>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</si>
  <si>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</si>
  <si>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</si>
  <si>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</si>
  <si>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</si>
  <si>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</si>
  <si>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</si>
  <si>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</si>
  <si>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</si>
  <si>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</si>
  <si>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</si>
  <si>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</si>
  <si>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</si>
  <si>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</si>
  <si>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</si>
  <si>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</si>
  <si>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</si>
  <si>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</si>
  <si>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</si>
  <si>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</si>
  <si>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</si>
  <si>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</si>
  <si>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</si>
  <si>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</si>
  <si>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</si>
  <si>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</si>
  <si>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</si>
  <si>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</si>
  <si>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</si>
  <si>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</si>
  <si>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</si>
  <si>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</si>
  <si>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</si>
  <si>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</si>
  <si>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</si>
  <si>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</si>
  <si>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</si>
  <si>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</si>
  <si>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</si>
  <si>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</si>
  <si>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</si>
  <si>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</si>
  <si>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</si>
  <si>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</si>
  <si>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</si>
  <si>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</si>
  <si>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</si>
  <si>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</si>
  <si>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</si>
  <si>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</si>
  <si>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</si>
  <si>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</si>
  <si>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</si>
  <si>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</si>
  <si>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</si>
  <si>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</si>
  <si>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</si>
  <si>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</si>
  <si>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</si>
  <si>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</si>
  <si>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</si>
  <si>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</si>
  <si>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</si>
  <si>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</si>
  <si>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</si>
  <si>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</si>
  <si>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</si>
  <si>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</si>
  <si>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</si>
  <si>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</si>
  <si>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</si>
  <si>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</si>
  <si>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</si>
  <si>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</si>
  <si>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</si>
  <si>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</si>
  <si>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</si>
  <si>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</si>
  <si>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</si>
  <si>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</si>
  <si>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</si>
  <si>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</si>
  <si>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</si>
  <si>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</si>
  <si>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</si>
  <si>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</si>
  <si>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</si>
  <si>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</si>
  <si>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</si>
  <si>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</si>
  <si>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</si>
  <si>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</si>
  <si>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</si>
  <si>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</si>
  <si>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</si>
  <si>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</si>
  <si>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</si>
  <si>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</si>
  <si>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</si>
  <si>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</si>
  <si>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</si>
  <si>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</si>
  <si>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</si>
  <si>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</si>
  <si>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</si>
  <si>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</si>
  <si>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</si>
  <si>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</si>
  <si>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</si>
  <si>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</si>
  <si>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</si>
  <si>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</si>
  <si>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</si>
  <si>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</si>
  <si>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</si>
  <si>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</si>
  <si>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</si>
  <si>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</si>
  <si>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</si>
  <si>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</si>
  <si>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</si>
  <si>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</si>
  <si>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</si>
  <si>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</si>
  <si>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</si>
  <si>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</si>
  <si>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</si>
  <si>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</si>
  <si>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</si>
  <si>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</si>
  <si>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</si>
  <si>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</si>
  <si>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</si>
  <si>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</si>
  <si>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</si>
  <si>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</si>
  <si>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</si>
  <si>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</si>
  <si>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</si>
  <si>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</si>
  <si>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</si>
  <si>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</si>
  <si>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</si>
  <si>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</si>
  <si>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</si>
  <si>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</si>
  <si>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</si>
  <si>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</si>
  <si>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</si>
  <si>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</si>
  <si>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</si>
  <si>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</si>
  <si>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</si>
  <si>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</si>
  <si>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</si>
  <si>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</si>
  <si>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</si>
  <si>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</si>
  <si>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</si>
  <si>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</si>
  <si>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</si>
  <si>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</si>
  <si>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</si>
  <si>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</si>
  <si>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</si>
  <si>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</si>
  <si>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</si>
  <si>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</si>
  <si>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</si>
  <si>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</si>
  <si>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</si>
  <si>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</si>
  <si>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</si>
  <si>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</si>
  <si>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</si>
  <si>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</si>
  <si>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</si>
  <si>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</si>
  <si>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</si>
  <si>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</si>
  <si>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</si>
  <si>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</si>
  <si>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</si>
  <si>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</si>
  <si>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</si>
  <si>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</si>
  <si>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</si>
  <si>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</si>
  <si>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</si>
  <si>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</si>
  <si>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</si>
  <si>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</si>
  <si>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</si>
  <si>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</si>
  <si>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</si>
  <si>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</si>
  <si>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</si>
  <si>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</si>
  <si>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</si>
  <si>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</si>
  <si>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</si>
  <si>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</si>
  <si>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</si>
  <si>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</si>
  <si>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</si>
  <si>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</si>
  <si>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</si>
  <si>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</si>
  <si>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</si>
  <si>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</si>
  <si>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</si>
  <si>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</si>
  <si>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</si>
  <si>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</si>
  <si>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</si>
  <si>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</si>
  <si>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</si>
  <si>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</si>
  <si>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</si>
  <si>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</si>
  <si>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</si>
  <si>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</si>
  <si>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</si>
  <si>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</si>
  <si>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</si>
  <si>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</si>
  <si>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</si>
  <si>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</si>
  <si>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</si>
  <si>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</si>
  <si>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</si>
  <si>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</si>
  <si>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</si>
  <si>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</si>
  <si>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</si>
  <si>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</si>
  <si>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</si>
  <si>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</si>
  <si>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</si>
  <si>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</si>
  <si>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</si>
  <si>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</si>
  <si>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</si>
  <si>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</si>
  <si>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</si>
  <si>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</si>
  <si>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</si>
  <si>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</si>
  <si>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</si>
  <si>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</si>
  <si>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</si>
  <si>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</si>
  <si>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</si>
  <si>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</si>
  <si>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</si>
  <si>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</si>
  <si>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</si>
  <si>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</si>
  <si>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</si>
  <si>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</si>
  <si>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</si>
  <si>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</si>
  <si>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</si>
  <si>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</si>
  <si>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</si>
  <si>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</si>
  <si>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</si>
  <si>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</si>
  <si>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</si>
  <si>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</si>
  <si>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</si>
  <si>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</si>
  <si>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</si>
  <si>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</si>
  <si>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</si>
  <si>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</si>
  <si>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</si>
  <si>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</si>
  <si>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</si>
  <si>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</si>
  <si>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</si>
  <si>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</si>
  <si>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</si>
  <si>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</si>
  <si>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</si>
  <si>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</si>
  <si>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</si>
  <si>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</si>
  <si>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</si>
  <si>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</si>
  <si>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</si>
  <si>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</si>
  <si>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</si>
  <si>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</si>
  <si>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</si>
  <si>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</si>
  <si>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</si>
  <si>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</si>
  <si>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</si>
  <si>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</si>
  <si>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</si>
  <si>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</si>
  <si>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</si>
  <si>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</si>
  <si>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</si>
  <si>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</si>
  <si>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</si>
  <si>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</si>
  <si>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</si>
  <si>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</si>
  <si>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</si>
  <si>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</si>
  <si>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</si>
  <si>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</si>
  <si>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</si>
  <si>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</si>
  <si>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</si>
  <si>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</si>
  <si>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</si>
  <si>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</si>
  <si>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</si>
  <si>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</si>
  <si>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</si>
  <si>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</si>
  <si>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</si>
  <si>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</si>
  <si>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</si>
  <si>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</si>
  <si>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</si>
  <si>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</si>
  <si>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</si>
  <si>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</si>
  <si>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</si>
  <si>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</si>
  <si>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</si>
  <si>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</si>
  <si>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</si>
  <si>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</si>
  <si>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</si>
  <si>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</si>
  <si>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</si>
  <si>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</si>
  <si>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</si>
  <si>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</si>
  <si>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</si>
  <si>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</si>
  <si>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</si>
  <si>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</si>
  <si>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</si>
  <si>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</si>
  <si>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</si>
  <si>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</si>
  <si>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</si>
  <si>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</si>
  <si>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</si>
  <si>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</si>
  <si>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</si>
  <si>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</si>
  <si>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</si>
  <si>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</si>
  <si>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</si>
  <si>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</si>
  <si>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</si>
  <si>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</si>
  <si>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</si>
  <si>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</si>
  <si>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</si>
  <si>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</si>
  <si>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</si>
  <si>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</si>
  <si>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</si>
  <si>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</si>
  <si>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</si>
  <si>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</si>
  <si>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</si>
  <si>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</si>
  <si>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</si>
  <si>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</si>
  <si>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</si>
  <si>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</si>
  <si>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</si>
  <si>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</si>
  <si>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</si>
  <si>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</si>
  <si>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</si>
  <si>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</si>
  <si>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</si>
  <si>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</si>
  <si>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</si>
  <si>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</si>
  <si>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</si>
  <si>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</si>
  <si>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</si>
  <si>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</si>
  <si>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</si>
  <si>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</si>
  <si>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</si>
  <si>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</si>
  <si>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</si>
  <si>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</si>
  <si>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</si>
  <si>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</si>
  <si>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</si>
  <si>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</si>
  <si>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</si>
  <si>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</si>
  <si>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</si>
  <si>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</si>
  <si>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</si>
  <si>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</si>
  <si>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</si>
  <si>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</si>
  <si>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</si>
  <si>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</si>
  <si>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</si>
  <si>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</si>
  <si>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</si>
  <si>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</si>
  <si>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</si>
  <si>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</si>
  <si>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</si>
  <si>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</si>
  <si>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</si>
  <si>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</si>
  <si>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</si>
  <si>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</si>
  <si>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</si>
  <si>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</si>
  <si>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</si>
  <si>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</si>
  <si>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</si>
  <si>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</si>
  <si>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</si>
  <si>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</si>
  <si>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</si>
  <si>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</si>
  <si>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</si>
  <si>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</si>
  <si>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</si>
  <si>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</si>
  <si>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</si>
  <si>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</si>
  <si>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</si>
  <si>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</si>
  <si>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</si>
  <si>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</si>
  <si>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</si>
  <si>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</si>
  <si>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</si>
  <si>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</si>
  <si>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</si>
  <si>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</si>
  <si>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</si>
  <si>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</si>
  <si>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</si>
  <si>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</si>
  <si>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</si>
  <si>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</si>
  <si>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</si>
  <si>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</si>
  <si>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</si>
  <si>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</si>
  <si>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</si>
  <si>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</si>
  <si>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</si>
  <si>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</si>
  <si>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</si>
  <si>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</si>
  <si>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</si>
  <si>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</si>
  <si>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</si>
  <si>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</si>
  <si>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</si>
  <si>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</si>
  <si>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</si>
  <si>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</si>
  <si>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</si>
  <si>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</si>
  <si>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</si>
  <si>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</si>
  <si>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</si>
  <si>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</si>
  <si>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</si>
  <si>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</si>
  <si>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</si>
  <si>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</si>
  <si>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</si>
  <si>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</si>
  <si>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</si>
  <si>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</si>
  <si>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</si>
  <si>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</si>
  <si>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</si>
  <si>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</si>
  <si>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</si>
  <si>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</si>
  <si>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</si>
  <si>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</si>
  <si>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</si>
  <si>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</si>
  <si>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</si>
  <si>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</si>
  <si>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</si>
  <si>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</si>
  <si>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</si>
  <si>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</si>
  <si>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</si>
  <si>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</si>
  <si>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</si>
  <si>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</si>
  <si>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</si>
  <si>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</si>
  <si>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</si>
  <si>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</si>
  <si>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</si>
  <si>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</si>
  <si>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</si>
  <si>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</si>
  <si>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</si>
  <si>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</si>
  <si>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</si>
  <si>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</si>
  <si>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</si>
  <si>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</si>
  <si>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</si>
  <si>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</si>
  <si>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</si>
  <si>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</si>
  <si>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</si>
  <si>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</si>
  <si>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</si>
  <si>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</si>
  <si>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</si>
  <si>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</si>
  <si>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</si>
  <si>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</si>
  <si>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</si>
  <si>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</si>
  <si>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</si>
  <si>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</si>
  <si>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</si>
  <si>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</si>
  <si>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</si>
  <si>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</si>
  <si>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</si>
  <si>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</si>
  <si>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</si>
  <si>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</si>
  <si>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</si>
  <si>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</si>
  <si>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</si>
  <si>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</si>
  <si>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</si>
  <si>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</si>
  <si>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</si>
  <si>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</si>
  <si>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</si>
  <si>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</si>
  <si>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</si>
  <si>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</si>
  <si>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</si>
  <si>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</si>
  <si>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</si>
  <si>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</si>
  <si>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</si>
  <si>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</si>
  <si>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</si>
  <si>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</si>
  <si>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</si>
  <si>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</si>
  <si>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</si>
  <si>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</si>
  <si>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</si>
  <si>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</si>
  <si>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</si>
  <si>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</si>
  <si>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</si>
  <si>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</si>
  <si>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</si>
  <si>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</si>
  <si>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</si>
  <si>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</si>
  <si>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</si>
  <si>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</si>
  <si>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</si>
  <si>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</si>
  <si>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</si>
  <si>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</si>
  <si>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</si>
  <si>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</si>
  <si>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</si>
  <si>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</si>
  <si>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</si>
  <si>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</si>
  <si>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</si>
  <si>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</si>
  <si>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</si>
  <si>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</si>
  <si>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</si>
  <si>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</si>
  <si>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</si>
  <si>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</si>
  <si>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</si>
  <si>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</si>
  <si>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</si>
  <si>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</si>
  <si>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</si>
  <si>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</si>
  <si>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</si>
  <si>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</si>
  <si>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</si>
  <si>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</si>
  <si>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</si>
  <si>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</si>
  <si>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</si>
  <si>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</si>
  <si>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</si>
  <si>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</si>
  <si>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</si>
  <si>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</si>
  <si>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</si>
  <si>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</si>
  <si>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</si>
  <si>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</si>
  <si>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</si>
  <si>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</si>
  <si>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</si>
  <si>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</si>
  <si>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</si>
  <si>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</si>
  <si>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</si>
  <si>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</si>
  <si>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</si>
  <si>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</si>
  <si>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</si>
  <si>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</si>
  <si>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</si>
  <si>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</si>
  <si>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</si>
  <si>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</si>
  <si>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</si>
  <si>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</si>
  <si>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</si>
  <si>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</si>
  <si>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</si>
  <si>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</si>
  <si>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</si>
  <si>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</si>
  <si>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</si>
  <si>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</si>
  <si>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</si>
  <si>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</si>
  <si>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</si>
  <si>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</si>
  <si>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</si>
  <si>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</si>
  <si>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</si>
  <si>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</si>
  <si>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</si>
  <si>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</si>
  <si>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</si>
  <si>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</si>
  <si>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</si>
  <si>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</si>
  <si>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</si>
  <si>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</si>
  <si>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</si>
  <si>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</si>
  <si>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</si>
  <si>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</si>
  <si>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</si>
  <si>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</si>
  <si>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</si>
  <si>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</si>
  <si>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</si>
  <si>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</si>
  <si>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</si>
  <si>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</si>
  <si>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</si>
  <si>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</si>
  <si>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</si>
  <si>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</si>
  <si>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</si>
  <si>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</si>
  <si>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</si>
  <si>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</si>
  <si>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</si>
  <si>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</si>
  <si>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</si>
  <si>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</si>
  <si>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</si>
  <si>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</si>
  <si>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</si>
  <si>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</si>
  <si>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</si>
  <si>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</si>
  <si>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</si>
  <si>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</si>
  <si>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</si>
  <si>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</si>
  <si>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</si>
  <si>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</si>
  <si>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</si>
  <si>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</si>
  <si>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</si>
  <si>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</si>
  <si>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</si>
  <si>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</si>
  <si>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</si>
  <si>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</si>
  <si>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</si>
  <si>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</si>
  <si>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</si>
  <si>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</si>
  <si>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</si>
  <si>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</si>
  <si>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</si>
  <si>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Gartman</t>
  </si>
  <si>
    <t xml:space="preserve">Brandy </t>
  </si>
  <si>
    <t>PNNL</t>
  </si>
  <si>
    <t>902 Battelle Blvd</t>
  </si>
  <si>
    <t>P.O. Box 999, MSIN P7-54</t>
  </si>
  <si>
    <t>brandy.gartman@pnnl.gov</t>
  </si>
  <si>
    <t>Richland</t>
  </si>
  <si>
    <t xml:space="preserve">WA </t>
  </si>
  <si>
    <t>United States</t>
  </si>
  <si>
    <t>509-375-5983</t>
  </si>
  <si>
    <t>#11-2</t>
  </si>
  <si>
    <t>#3689</t>
  </si>
  <si>
    <t>1-LQ-117</t>
  </si>
  <si>
    <t>2-LQ-107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</si>
</sst>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D21" sqref="D21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883</v>
      </c>
      <c r="C5" s="9" t="s">
        <v>875</v>
      </c>
    </row>
    <row r="6" spans="1:3" x14ac:dyDescent="0.25">
      <c r="A6" s="17" t="s">
        <v>11</v>
      </c>
      <c r="B6" s="11" t="s">
        <v>884</v>
      </c>
    </row>
    <row r="7" spans="1:3" x14ac:dyDescent="0.25">
      <c r="A7" s="17" t="s">
        <v>879</v>
      </c>
      <c r="B7" s="11" t="s">
        <v>885</v>
      </c>
    </row>
    <row r="8" spans="1:3" x14ac:dyDescent="0.25">
      <c r="A8" s="17" t="s">
        <v>13</v>
      </c>
      <c r="B8" s="11" t="s">
        <v>886</v>
      </c>
    </row>
    <row r="9" spans="1:3" x14ac:dyDescent="0.25">
      <c r="A9" s="17" t="s">
        <v>14</v>
      </c>
      <c r="B9" s="11" t="s">
        <v>887</v>
      </c>
    </row>
    <row r="10" spans="1:3" x14ac:dyDescent="0.25">
      <c r="A10" s="17" t="s">
        <v>15</v>
      </c>
      <c r="B10" s="11">
        <v>99352</v>
      </c>
    </row>
    <row r="11" spans="1:3" x14ac:dyDescent="0.25">
      <c r="A11" s="17" t="s">
        <v>809</v>
      </c>
      <c r="B11" s="11" t="s">
        <v>888</v>
      </c>
    </row>
    <row r="12" spans="1:3" x14ac:dyDescent="0.25">
      <c r="A12" s="17" t="s">
        <v>26</v>
      </c>
      <c r="B12" s="22" t="s">
        <v>889</v>
      </c>
    </row>
    <row r="13" spans="1:3" x14ac:dyDescent="0.25">
      <c r="A13" s="17" t="s">
        <v>839</v>
      </c>
      <c r="B13" s="12"/>
    </row>
    <row r="14" spans="1:3" x14ac:dyDescent="0.25">
      <c r="A14" s="17" t="s">
        <v>16</v>
      </c>
      <c r="B14" s="29" t="s">
        <v>891</v>
      </c>
    </row>
    <row r="15" spans="1:3" x14ac:dyDescent="0.25">
      <c r="A15" s="17" t="s">
        <v>41</v>
      </c>
      <c r="B15" s="12" t="s">
        <v>890</v>
      </c>
      <c r="C15" s="9" t="s">
        <v>854</v>
      </c>
    </row>
    <row r="16" spans="1:3" x14ac:dyDescent="0.25">
      <c r="A16" s="17" t="s">
        <v>40</v>
      </c>
      <c r="B16" s="13">
        <v>40963</v>
      </c>
      <c r="C16" s="9" t="s">
        <v>854</v>
      </c>
    </row>
    <row r="17" spans="1:34" x14ac:dyDescent="0.25">
      <c r="A17" s="17" t="s">
        <v>811</v>
      </c>
      <c r="B17" s="40">
        <v>40966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/>
      <c r="C19" s="9" t="s">
        <v>43</v>
      </c>
    </row>
    <row r="20" spans="1:34" x14ac:dyDescent="0.25">
      <c r="A20" s="17" t="s">
        <v>808</v>
      </c>
      <c r="B20" s="39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892</v>
      </c>
      <c r="B24" s="9" t="s">
        <v>35</v>
      </c>
      <c r="C24" s="18">
        <v>3.8999999999999999E-6</v>
      </c>
      <c r="D24" s="31">
        <f>IF(Table5[[#This Row],[Mass (g)]]="","",Table5[[#This Row],[Mass (g)]]*VLOOKUP(Table5[[#This Row],[Nuclide]],Doedata,4)*37000000000)</f>
        <v>4.8484800000000002E-2</v>
      </c>
      <c r="E24" s="10" t="s">
        <v>30</v>
      </c>
      <c r="G24" s="10">
        <v>30</v>
      </c>
      <c r="I24" s="10"/>
      <c r="J24" s="26">
        <f>IF(Table5[[#This Row],[Activity (Bq)]]="","",Table5[[#This Row],[Activity (Bq)]]/37000000000)</f>
        <v>1.3103999999999999E-12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893</v>
      </c>
      <c r="B25" s="9" t="s">
        <v>35</v>
      </c>
      <c r="C25" s="18">
        <v>1.08E-6</v>
      </c>
      <c r="D25" s="31">
        <f>IF(Table5[[#This Row],[Mass (g)]]="","",Table5[[#This Row],[Mass (g)]]*VLOOKUP(Table5[[#This Row],[Nuclide]],Doedata,4)*37000000000)</f>
        <v>1.3426560000000001E-2</v>
      </c>
      <c r="E25" s="10" t="s">
        <v>30</v>
      </c>
      <c r="G25" s="10">
        <v>30</v>
      </c>
      <c r="I25" s="10"/>
      <c r="J25" s="26">
        <f>IF(Table5[[#This Row],[Activity (Bq)]]="","",Table5[[#This Row],[Activity (Bq)]]/37000000000)</f>
        <v>3.6288000000000001E-13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Administrator</cp:lastModifiedBy>
  <cp:lastPrinted>2010-11-18T22:52:38Z</cp:lastPrinted>
  <dcterms:created xsi:type="dcterms:W3CDTF">2010-11-12T20:51:00Z</dcterms:created>
  <dcterms:modified xsi:type="dcterms:W3CDTF">2012-01-11T19:32:19Z</dcterms:modified>
</cp:coreProperties>
</file>