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<sst xmlns="http://schemas.openxmlformats.org/spreadsheetml/2006/main" count="3271" uniqueCount="899">
  <si>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</si>
  <si>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</si>
  <si>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</si>
  <si>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</si>
  <si>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</si>
  <si>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</si>
  <si>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</si>
  <si>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</si>
  <si>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</si>
  <si>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</si>
  <si>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</si>
  <si>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</si>
  <si>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</si>
  <si>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</si>
  <si>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</si>
  <si>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</si>
  <si>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</si>
  <si>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</si>
  <si>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</si>
  <si>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</si>
  <si>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</si>
  <si>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</si>
  <si>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</si>
  <si>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</si>
  <si>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</si>
  <si>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</si>
  <si>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</si>
  <si>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</si>
  <si>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</si>
  <si>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</si>
  <si>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</si>
  <si>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</si>
  <si>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</si>
  <si>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</si>
  <si>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</si>
  <si>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</si>
  <si>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</si>
  <si>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</si>
  <si>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</si>
  <si>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</si>
  <si>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</si>
  <si>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</si>
  <si>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</si>
  <si>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</si>
  <si>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</si>
  <si>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</si>
  <si>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</si>
  <si>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</si>
  <si>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</si>
  <si>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</si>
  <si>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</si>
  <si>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</si>
  <si>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</si>
  <si>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</si>
  <si>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</si>
  <si>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</si>
  <si>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</si>
  <si>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</si>
  <si>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</si>
  <si>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</si>
  <si>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</si>
  <si>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</si>
  <si>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</si>
  <si>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</si>
  <si>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</si>
  <si>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</si>
  <si>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</si>
  <si>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</si>
  <si>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</si>
  <si>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</si>
  <si>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</si>
  <si>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</si>
  <si>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</si>
  <si>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</si>
  <si>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</si>
  <si>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</si>
  <si>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</si>
  <si>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</si>
  <si>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</si>
  <si>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</si>
  <si>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</si>
  <si>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</si>
  <si>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</si>
  <si>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</si>
  <si>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</si>
  <si>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</si>
  <si>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</si>
  <si>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</si>
  <si>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</si>
  <si>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</si>
  <si>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</si>
  <si>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</si>
  <si>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</si>
  <si>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</si>
  <si>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</si>
  <si>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</si>
  <si>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</si>
  <si>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</si>
  <si>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</si>
  <si>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</si>
  <si>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</si>
  <si>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</si>
  <si>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</si>
  <si>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</si>
  <si>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</si>
  <si>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</si>
  <si>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</si>
  <si>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</si>
  <si>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</si>
  <si>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</si>
  <si>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</si>
  <si>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</si>
  <si>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</si>
  <si>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</si>
  <si>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</si>
  <si>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</si>
  <si>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</si>
  <si>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</si>
  <si>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</si>
  <si>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</si>
  <si>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</si>
  <si>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</si>
  <si>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</si>
  <si>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</si>
  <si>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</si>
  <si>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</si>
  <si>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</si>
  <si>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</si>
  <si>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</si>
  <si>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</si>
  <si>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</si>
  <si>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</si>
  <si>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</si>
  <si>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</si>
  <si>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</si>
  <si>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</si>
  <si>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</si>
  <si>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</si>
  <si>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</si>
  <si>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</si>
  <si>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</si>
  <si>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</si>
  <si>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</si>
  <si>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</si>
  <si>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</si>
  <si>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</si>
  <si>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</si>
  <si>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</si>
  <si>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</si>
  <si>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</si>
  <si>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</si>
  <si>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</si>
  <si>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</si>
  <si>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</si>
  <si>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</si>
  <si>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</si>
  <si>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</si>
  <si>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</si>
  <si>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</si>
  <si>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</si>
  <si>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</si>
  <si>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</si>
  <si>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</si>
  <si>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</si>
  <si>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</si>
  <si>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</si>
  <si>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</si>
  <si>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</si>
  <si>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</si>
  <si>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</si>
  <si>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</si>
  <si>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</si>
  <si>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</si>
  <si>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</si>
  <si>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</si>
  <si>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</si>
  <si>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</si>
  <si>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</si>
  <si>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</si>
  <si>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</si>
  <si>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</si>
  <si>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</si>
  <si>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</si>
  <si>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</si>
  <si>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</si>
  <si>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</si>
  <si>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</si>
  <si>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</si>
  <si>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</si>
  <si>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</si>
  <si>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</si>
  <si>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</si>
  <si>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</si>
  <si>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</si>
  <si>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</si>
  <si>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</si>
  <si>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</si>
  <si>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</si>
  <si>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</si>
  <si>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</si>
  <si>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</si>
  <si>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</si>
  <si>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</si>
  <si>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</si>
  <si>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</si>
  <si>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</si>
  <si>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</si>
  <si>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</si>
  <si>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</si>
  <si>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</si>
  <si>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</si>
  <si>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</si>
  <si>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</si>
  <si>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</si>
  <si>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</si>
  <si>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</si>
  <si>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</si>
  <si>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</si>
  <si>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</si>
  <si>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</si>
  <si>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</si>
  <si>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</si>
  <si>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</si>
  <si>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</si>
  <si>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</si>
  <si>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</si>
  <si>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</si>
  <si>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</si>
  <si>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</si>
  <si>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</si>
  <si>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</si>
  <si>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</si>
  <si>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</si>
  <si>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</si>
  <si>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</si>
  <si>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</si>
  <si>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</si>
  <si>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</si>
  <si>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</si>
  <si>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</si>
  <si>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</si>
  <si>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</si>
  <si>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</si>
  <si>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</si>
  <si>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</si>
  <si>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</si>
  <si>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</si>
  <si>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</si>
  <si>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</si>
  <si>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</si>
  <si>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</si>
  <si>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</si>
  <si>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</si>
  <si>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</si>
  <si>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</si>
  <si>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</si>
  <si>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</si>
  <si>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</si>
  <si>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</si>
  <si>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</si>
  <si>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</si>
  <si>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</si>
  <si>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</si>
  <si>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</si>
  <si>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</si>
  <si>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</si>
  <si>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</si>
  <si>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</si>
  <si>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</si>
  <si>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</si>
  <si>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</si>
  <si>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</si>
  <si>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</si>
  <si>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</si>
  <si>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</si>
  <si>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</si>
  <si>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</si>
  <si>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</si>
  <si>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</si>
  <si>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</si>
  <si>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</si>
  <si>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</si>
  <si>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</si>
  <si>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</si>
  <si>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</si>
  <si>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</si>
  <si>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</si>
  <si>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</si>
  <si>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</si>
  <si>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</si>
  <si>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</si>
  <si>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</si>
  <si>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</si>
  <si>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</si>
  <si>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</si>
  <si>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</si>
  <si>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</si>
  <si>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</si>
  <si>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</si>
  <si>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</si>
  <si>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</si>
  <si>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</si>
  <si>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</si>
  <si>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</si>
  <si>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</si>
  <si>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</si>
  <si>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</si>
  <si>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</si>
  <si>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</si>
  <si>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</si>
  <si>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</si>
  <si>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</si>
  <si>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</si>
  <si>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</si>
  <si>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</si>
  <si>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</si>
  <si>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</si>
  <si>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</si>
  <si>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</si>
  <si>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</si>
  <si>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</si>
  <si>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</si>
  <si>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</si>
  <si>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</si>
  <si>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</si>
  <si>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</si>
  <si>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</si>
  <si>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</si>
  <si>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</si>
  <si>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</si>
  <si>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</si>
  <si>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</si>
  <si>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</si>
  <si>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</si>
  <si>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</si>
  <si>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</si>
  <si>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</si>
  <si>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</si>
  <si>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</si>
  <si>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</si>
  <si>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</si>
  <si>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</si>
  <si>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</si>
  <si>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</si>
  <si>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</si>
  <si>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</si>
  <si>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</si>
  <si>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</si>
  <si>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</si>
  <si>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</si>
  <si>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</si>
  <si>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</si>
  <si>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</si>
  <si>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</si>
  <si>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</si>
  <si>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</si>
  <si>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</si>
  <si>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</si>
  <si>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</si>
  <si>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</si>
  <si>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</si>
  <si>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</si>
  <si>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</si>
  <si>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</si>
  <si>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</si>
  <si>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</si>
  <si>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</si>
  <si>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</si>
  <si>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</si>
  <si>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</si>
  <si>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</si>
  <si>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</si>
  <si>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</si>
  <si>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</si>
  <si>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</si>
  <si>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</si>
  <si>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</si>
  <si>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</si>
  <si>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</si>
  <si>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</si>
  <si>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</si>
  <si>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</si>
  <si>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</si>
  <si>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</si>
  <si>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</si>
  <si>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</si>
  <si>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</si>
  <si>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</si>
  <si>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</si>
  <si>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</si>
  <si>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</si>
  <si>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</si>
  <si>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</si>
  <si>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</si>
  <si>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</si>
  <si>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</si>
  <si>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</si>
  <si>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</si>
  <si>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</si>
  <si>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</si>
  <si>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</si>
  <si>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</si>
  <si>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</si>
  <si>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</si>
  <si>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</si>
  <si>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</si>
  <si>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</si>
  <si>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</si>
  <si>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</si>
  <si>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</si>
  <si>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</si>
  <si>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</si>
  <si>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</si>
  <si>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</si>
  <si>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</si>
  <si>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</si>
  <si>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</si>
  <si>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</si>
  <si>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</si>
  <si>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</si>
  <si>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</si>
  <si>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</si>
  <si>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</si>
  <si>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</si>
  <si>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</si>
  <si>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</si>
  <si>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</si>
  <si>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</si>
  <si>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</si>
  <si>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</si>
  <si>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</si>
  <si>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</si>
  <si>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</si>
  <si>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</si>
  <si>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</si>
  <si>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</si>
  <si>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</si>
  <si>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</si>
  <si>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</si>
  <si>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</si>
  <si>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</si>
  <si>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</si>
  <si>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</si>
  <si>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</si>
  <si>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</si>
  <si>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</si>
  <si>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</si>
  <si>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</si>
  <si>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</si>
  <si>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</si>
  <si>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</si>
  <si>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</si>
  <si>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</si>
  <si>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</si>
  <si>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</si>
  <si>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</si>
  <si>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</si>
  <si>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</si>
  <si>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</si>
  <si>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</si>
  <si>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</si>
  <si>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</si>
  <si>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</si>
  <si>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</si>
  <si>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</si>
  <si>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</si>
  <si>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</si>
  <si>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</si>
  <si>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</si>
  <si>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</si>
  <si>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</si>
  <si>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</si>
  <si>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</si>
  <si>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</si>
  <si>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</si>
  <si>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</si>
  <si>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</si>
  <si>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</si>
  <si>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</si>
  <si>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</si>
  <si>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</si>
  <si>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</si>
  <si>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</si>
  <si>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</si>
  <si>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</si>
  <si>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</si>
  <si>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</si>
  <si>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</si>
  <si>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</si>
  <si>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</si>
  <si>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</si>
  <si>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</si>
  <si>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</si>
  <si>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</si>
  <si>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</si>
  <si>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</si>
  <si>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</si>
  <si>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</si>
  <si>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</si>
  <si>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</si>
  <si>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</si>
  <si>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</si>
  <si>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</si>
  <si>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</si>
  <si>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</si>
  <si>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</si>
  <si>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</si>
  <si>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</si>
  <si>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</si>
  <si>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</si>
  <si>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</si>
  <si>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</si>
  <si>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</si>
  <si>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</si>
  <si>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</si>
  <si>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</si>
  <si>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</si>
  <si>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</si>
  <si>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</si>
  <si>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</si>
  <si>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</si>
  <si>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</si>
  <si>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</si>
  <si>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</si>
  <si>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</si>
  <si>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</si>
  <si>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</si>
  <si>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</si>
  <si>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</si>
  <si>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</si>
  <si>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</si>
  <si>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</si>
  <si>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</si>
  <si>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</si>
  <si>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</si>
  <si>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</si>
  <si>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</si>
  <si>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</si>
  <si>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</si>
  <si>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</si>
  <si>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</si>
  <si>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</si>
  <si>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</si>
  <si>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</si>
  <si>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</si>
  <si>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</si>
  <si>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</si>
  <si>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</si>
  <si>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</si>
  <si>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</si>
  <si>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</si>
  <si>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</si>
  <si>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</si>
  <si>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</si>
  <si>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</si>
  <si>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</si>
  <si>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</si>
  <si>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</si>
  <si>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</si>
  <si>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</si>
  <si>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</si>
  <si>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</si>
  <si>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</si>
  <si>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</si>
  <si>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</si>
  <si>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</si>
  <si>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</si>
  <si>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</si>
  <si>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</si>
  <si>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</si>
  <si>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</si>
  <si>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</si>
  <si>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</si>
  <si>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</si>
  <si>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</si>
  <si>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</si>
  <si>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</si>
  <si>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</si>
  <si>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</si>
  <si>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</si>
  <si>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</si>
  <si>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</si>
  <si>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</si>
  <si>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</si>
  <si>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</si>
  <si>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</si>
  <si>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</si>
  <si>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</si>
  <si>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</si>
  <si>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</si>
  <si>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</si>
  <si>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</si>
  <si>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</si>
  <si>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</si>
  <si>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</si>
  <si>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</si>
  <si>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</si>
  <si>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</si>
  <si>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</si>
  <si>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</si>
  <si>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</si>
  <si>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</si>
  <si>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</si>
  <si>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</si>
  <si>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</si>
  <si>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</si>
  <si>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</si>
  <si>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</si>
  <si>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</si>
  <si>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</si>
  <si>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</si>
  <si>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</si>
  <si>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</si>
  <si>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</si>
  <si>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</si>
  <si>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</si>
  <si>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</si>
  <si>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</si>
  <si>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</si>
  <si>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</si>
  <si>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</si>
  <si>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</si>
  <si>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</si>
  <si>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</si>
  <si>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</si>
  <si>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</si>
  <si>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</si>
  <si>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</si>
  <si>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</si>
  <si>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</si>
  <si>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</si>
  <si>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</si>
  <si>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</si>
  <si>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</si>
  <si>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</si>
  <si>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</si>
  <si>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</si>
  <si>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</si>
  <si>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</si>
  <si>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</si>
  <si>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</si>
  <si>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</si>
  <si>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</si>
  <si>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</si>
  <si>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</si>
  <si>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</si>
  <si>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</si>
  <si>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</si>
  <si>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</si>
  <si>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</si>
  <si>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</si>
  <si>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</si>
  <si>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</si>
  <si>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</si>
  <si>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</si>
  <si>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</si>
  <si>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</si>
  <si>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</si>
  <si>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</si>
  <si>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</si>
  <si>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</si>
  <si>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</si>
  <si>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</si>
  <si>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</si>
  <si>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</si>
  <si>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</si>
  <si>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</si>
  <si>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</si>
  <si>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</si>
  <si>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</si>
  <si>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</si>
  <si>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</si>
  <si>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</si>
  <si>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</si>
  <si>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</si>
  <si>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</si>
  <si>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</si>
  <si>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</si>
  <si>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</si>
  <si>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</si>
  <si>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</si>
  <si>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</si>
  <si>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</si>
  <si>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</si>
  <si>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</si>
  <si>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</si>
  <si>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</si>
  <si>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</si>
  <si>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</si>
  <si>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</si>
  <si>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</si>
  <si>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</si>
  <si>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</si>
  <si>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</si>
  <si>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</si>
  <si>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</si>
  <si>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</si>
  <si>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</si>
  <si>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</si>
  <si>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</si>
  <si>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</si>
  <si>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</si>
  <si>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</si>
  <si>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</si>
  <si>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</si>
  <si>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</si>
  <si>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</si>
  <si>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</si>
  <si>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</si>
  <si>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</si>
  <si>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</si>
  <si>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</si>
  <si>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</si>
  <si>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</si>
  <si>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</si>
  <si>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</si>
  <si>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</si>
  <si>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</si>
  <si>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</si>
  <si>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</si>
  <si>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</si>
  <si>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</si>
  <si>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</si>
  <si>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</si>
  <si>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</si>
  <si>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</si>
  <si>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</si>
  <si>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</si>
  <si>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</si>
  <si>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</si>
  <si>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</si>
  <si>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</si>
  <si>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</si>
  <si>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</si>
  <si>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</si>
  <si>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</si>
  <si>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</si>
  <si>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</si>
  <si>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</si>
  <si>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</si>
  <si>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</si>
  <si>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</si>
  <si>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</si>
  <si>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</si>
  <si>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</si>
  <si>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</si>
  <si>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</si>
  <si>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</si>
  <si>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</si>
  <si>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</si>
  <si>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</si>
  <si>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</si>
  <si>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</si>
  <si>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</si>
  <si>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</si>
  <si>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</si>
  <si>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</si>
  <si>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</si>
  <si>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</si>
  <si>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</si>
  <si>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</si>
  <si>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</si>
  <si>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</si>
  <si>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</si>
  <si>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</si>
  <si>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</si>
  <si>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</si>
  <si>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</si>
  <si>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</si>
  <si>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</si>
  <si>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</si>
  <si>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</si>
  <si>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</si>
  <si>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</si>
  <si>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</si>
  <si>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</si>
  <si>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</si>
  <si>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</si>
  <si>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</si>
  <si>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</si>
  <si>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</si>
  <si>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</si>
  <si>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</si>
  <si>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</si>
  <si>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</si>
  <si>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</si>
  <si>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</si>
  <si>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</si>
  <si>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</si>
  <si>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</si>
  <si>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</si>
  <si>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</si>
  <si>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</si>
  <si>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</si>
  <si>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</si>
  <si>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</si>
  <si>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</si>
  <si>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</si>
  <si>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</si>
  <si>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</si>
  <si>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</si>
  <si>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</si>
  <si>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</si>
  <si>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</si>
  <si>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</si>
  <si>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</si>
  <si>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</si>
  <si>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</si>
  <si>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</si>
  <si>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</si>
  <si>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</si>
  <si>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</si>
  <si>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</si>
  <si>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</si>
  <si>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</si>
  <si>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</si>
  <si>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</si>
  <si>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</si>
  <si>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</si>
  <si>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</si>
  <si>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</si>
  <si>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</si>
  <si>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</si>
  <si>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</si>
  <si>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</si>
  <si>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</si>
  <si>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</si>
  <si>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</si>
  <si>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</si>
  <si>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</si>
  <si>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</si>
  <si>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</si>
  <si>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</si>
  <si>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</si>
  <si>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</si>
  <si>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</si>
  <si>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</si>
  <si>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</si>
  <si>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</si>
  <si>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</si>
  <si>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</si>
  <si>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</si>
  <si>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</si>
  <si>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</si>
  <si>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</si>
  <si>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</si>
  <si>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</si>
  <si>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</si>
  <si>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</si>
  <si>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</si>
  <si>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</si>
  <si>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</si>
  <si>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</si>
  <si>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</si>
  <si>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</si>
  <si>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</si>
  <si>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</si>
  <si>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</si>
  <si>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</si>
  <si>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</si>
  <si>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</si>
  <si>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</si>
  <si>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</si>
  <si>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</si>
  <si>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</si>
  <si>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</si>
  <si>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</si>
  <si>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</si>
  <si>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</si>
  <si>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</si>
  <si>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</si>
  <si>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</si>
  <si>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</si>
  <si>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</si>
  <si>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</si>
  <si>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</si>
  <si>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</si>
  <si>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</si>
  <si>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</si>
  <si>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</si>
  <si>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Wogelius</t>
  </si>
  <si>
    <t>Roy</t>
  </si>
  <si>
    <t>University of Manchester</t>
  </si>
  <si>
    <t>Oxford Road</t>
  </si>
  <si>
    <t>SEAES, Williamson Building</t>
  </si>
  <si>
    <t>roy.wogelius@manchester.ac.uk</t>
  </si>
  <si>
    <t>Manchester</t>
  </si>
  <si>
    <t>M20 4QE</t>
  </si>
  <si>
    <t>United Kingdom</t>
  </si>
  <si>
    <t>44-161-275-3841</t>
  </si>
  <si>
    <t>Proposal 3265</t>
  </si>
  <si>
    <t>2-Jan-2012</t>
  </si>
  <si>
    <t>AVV1</t>
  </si>
  <si>
    <t>AVV2</t>
  </si>
  <si>
    <t>AVV3</t>
  </si>
  <si>
    <t>AVV4</t>
  </si>
  <si>
    <t>AVV5</t>
  </si>
  <si>
    <t>AVV6</t>
  </si>
  <si>
    <t>Beam line 11-2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</si>
</sst>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Wogelius" refreshedDate="40910.90838472222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Nat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8.0000000000000007E-5" maxValue="8.0000000000000004E-4"/>
    </cacheField>
    <cacheField name="Activity (Bq)" numFmtId="11">
      <sharedItems containsMixedTypes="1" containsNumber="1" minValue="2.0133974464" maxValue="20.133974464000001"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4416147199999997E-11" maxValue="5.4416147200000003E-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VV1"/>
    <x v="0"/>
    <n v="8.0000000000000004E-4"/>
    <n v="20.133974464000001"/>
    <m/>
    <m/>
    <m/>
    <m/>
    <m/>
    <n v="5.4416147200000003E-10"/>
  </r>
  <r>
    <s v="AVV2"/>
    <x v="0"/>
    <n v="8.0000000000000004E-4"/>
    <n v="20.133974464000001"/>
    <m/>
    <m/>
    <m/>
    <m/>
    <m/>
    <n v="5.4416147200000003E-10"/>
  </r>
  <r>
    <s v="AVV3"/>
    <x v="0"/>
    <n v="8.0000000000000004E-4"/>
    <n v="20.133974464000001"/>
    <m/>
    <m/>
    <m/>
    <m/>
    <m/>
    <n v="5.4416147200000003E-10"/>
  </r>
  <r>
    <s v="AVV4"/>
    <x v="0"/>
    <n v="8.0000000000000007E-5"/>
    <n v="2.0133974464"/>
    <m/>
    <m/>
    <m/>
    <m/>
    <m/>
    <n v="5.4416147199999997E-11"/>
  </r>
  <r>
    <s v="AVV5"/>
    <x v="0"/>
    <n v="8.0000000000000007E-5"/>
    <n v="2.0133974464"/>
    <m/>
    <m/>
    <m/>
    <m/>
    <m/>
    <n v="5.4416147199999997E-11"/>
  </r>
  <r>
    <s v="AVV6"/>
    <x v="0"/>
    <n v="8.0000000000000007E-5"/>
    <n v="2.0133974464"/>
    <m/>
    <m/>
    <m/>
    <m/>
    <m/>
    <n v="5.4416147199999997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m="1" x="22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11" sqref="G1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884</v>
      </c>
      <c r="C5" s="9" t="s">
        <v>875</v>
      </c>
    </row>
    <row r="6" spans="1:3">
      <c r="A6" s="17" t="s">
        <v>11</v>
      </c>
      <c r="B6" s="11" t="s">
        <v>883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/>
    </row>
    <row r="10" spans="1:3">
      <c r="A10" s="17" t="s">
        <v>15</v>
      </c>
      <c r="B10" s="11" t="s">
        <v>887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 t="s">
        <v>889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39" t="s">
        <v>891</v>
      </c>
    </row>
    <row r="15" spans="1:3">
      <c r="A15" s="17" t="s">
        <v>41</v>
      </c>
      <c r="B15" s="12" t="s">
        <v>898</v>
      </c>
      <c r="C15" s="9" t="s">
        <v>854</v>
      </c>
    </row>
    <row r="16" spans="1:3">
      <c r="A16" s="17" t="s">
        <v>40</v>
      </c>
      <c r="B16" s="13">
        <v>40935</v>
      </c>
      <c r="C16" s="9" t="s">
        <v>854</v>
      </c>
    </row>
    <row r="17" spans="1:34">
      <c r="A17" s="17" t="s">
        <v>811</v>
      </c>
      <c r="B17" s="40">
        <v>40938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849</v>
      </c>
      <c r="C24" s="18">
        <v>8.0000000000000004E-4</v>
      </c>
      <c r="D24" s="30">
        <f>IF(Table5[[#This Row],[Mass (g)]]="","",Table5[[#This Row],[Mass (g)]]*VLOOKUP(Table5[[#This Row],[Nuclide]],Doedata,4)*37000000000)</f>
        <v>20.133974464000001</v>
      </c>
      <c r="E24" s="10" t="s">
        <v>30</v>
      </c>
      <c r="F24" s="10" t="s">
        <v>823</v>
      </c>
      <c r="G24" s="10">
        <v>30</v>
      </c>
      <c r="H24" s="10" t="s">
        <v>832</v>
      </c>
      <c r="I24" s="10">
        <v>1</v>
      </c>
      <c r="J24" s="26">
        <f>IF(Table5[[#This Row],[Activity (Bq)]]="","",Table5[[#This Row],[Activity (Bq)]]/37000000000)</f>
        <v>5.4416147200000003E-10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893</v>
      </c>
      <c r="B25" s="9" t="s">
        <v>849</v>
      </c>
      <c r="C25" s="18">
        <v>8.0000000000000004E-4</v>
      </c>
      <c r="D25" s="30">
        <f>IF(Table5[[#This Row],[Mass (g)]]="","",Table5[[#This Row],[Mass (g)]]*VLOOKUP(Table5[[#This Row],[Nuclide]],Doedata,4)*37000000000)</f>
        <v>20.133974464000001</v>
      </c>
      <c r="E25" s="10" t="s">
        <v>30</v>
      </c>
      <c r="F25" s="10" t="s">
        <v>823</v>
      </c>
      <c r="G25" s="10">
        <v>30</v>
      </c>
      <c r="H25" s="10" t="s">
        <v>832</v>
      </c>
      <c r="I25" s="10">
        <v>1</v>
      </c>
      <c r="J25" s="26">
        <f>IF(Table5[[#This Row],[Activity (Bq)]]="","",Table5[[#This Row],[Activity (Bq)]]/37000000000)</f>
        <v>5.4416147200000003E-10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894</v>
      </c>
      <c r="B26" s="9" t="s">
        <v>849</v>
      </c>
      <c r="C26" s="18">
        <v>8.0000000000000004E-4</v>
      </c>
      <c r="D26" s="30">
        <f>IF(Table5[[#This Row],[Mass (g)]]="","",Table5[[#This Row],[Mass (g)]]*VLOOKUP(Table5[[#This Row],[Nuclide]],Doedata,4)*37000000000)</f>
        <v>20.133974464000001</v>
      </c>
      <c r="E26" s="10" t="s">
        <v>30</v>
      </c>
      <c r="F26" s="10" t="s">
        <v>823</v>
      </c>
      <c r="G26" s="10">
        <v>30</v>
      </c>
      <c r="H26" s="10" t="s">
        <v>832</v>
      </c>
      <c r="I26" s="10">
        <v>1</v>
      </c>
      <c r="J26" s="26">
        <f>IF(Table5[[#This Row],[Activity (Bq)]]="","",Table5[[#This Row],[Activity (Bq)]]/37000000000)</f>
        <v>5.4416147200000003E-10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895</v>
      </c>
      <c r="B27" s="9" t="s">
        <v>849</v>
      </c>
      <c r="C27" s="18">
        <v>8.0000000000000007E-5</v>
      </c>
      <c r="D27" s="30">
        <f>IF(Table5[[#This Row],[Mass (g)]]="","",Table5[[#This Row],[Mass (g)]]*VLOOKUP(Table5[[#This Row],[Nuclide]],Doedata,4)*37000000000)</f>
        <v>2.0133974464</v>
      </c>
      <c r="E27" s="10" t="s">
        <v>30</v>
      </c>
      <c r="F27" s="10" t="s">
        <v>823</v>
      </c>
      <c r="G27" s="10">
        <v>30</v>
      </c>
      <c r="H27" s="10" t="s">
        <v>832</v>
      </c>
      <c r="I27" s="10">
        <v>1</v>
      </c>
      <c r="J27" s="26">
        <f>IF(Table5[[#This Row],[Activity (Bq)]]="","",Table5[[#This Row],[Activity (Bq)]]/37000000000)</f>
        <v>5.4416147199999997E-11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896</v>
      </c>
      <c r="B28" s="9" t="s">
        <v>849</v>
      </c>
      <c r="C28" s="18">
        <v>8.0000000000000007E-5</v>
      </c>
      <c r="D28" s="30">
        <f>IF(Table5[[#This Row],[Mass (g)]]="","",Table5[[#This Row],[Mass (g)]]*VLOOKUP(Table5[[#This Row],[Nuclide]],Doedata,4)*37000000000)</f>
        <v>2.0133974464</v>
      </c>
      <c r="E28" s="10" t="s">
        <v>30</v>
      </c>
      <c r="F28" s="10" t="s">
        <v>823</v>
      </c>
      <c r="G28" s="10">
        <v>30</v>
      </c>
      <c r="H28" s="10" t="s">
        <v>832</v>
      </c>
      <c r="I28" s="10">
        <v>1</v>
      </c>
      <c r="J28" s="26">
        <f>IF(Table5[[#This Row],[Activity (Bq)]]="","",Table5[[#This Row],[Activity (Bq)]]/37000000000)</f>
        <v>5.4416147199999997E-11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897</v>
      </c>
      <c r="B29" s="9" t="s">
        <v>849</v>
      </c>
      <c r="C29" s="18">
        <v>8.0000000000000007E-5</v>
      </c>
      <c r="D29" s="30">
        <f>IF(Table5[[#This Row],[Mass (g)]]="","",Table5[[#This Row],[Mass (g)]]*VLOOKUP(Table5[[#This Row],[Nuclide]],Doedata,4)*37000000000)</f>
        <v>2.0133974464</v>
      </c>
      <c r="E29" s="10" t="s">
        <v>30</v>
      </c>
      <c r="F29" s="10" t="s">
        <v>823</v>
      </c>
      <c r="G29" s="10">
        <v>30</v>
      </c>
      <c r="H29" s="10" t="s">
        <v>832</v>
      </c>
      <c r="I29" s="10">
        <v>1</v>
      </c>
      <c r="J29" s="26">
        <f>IF(Table5[[#This Row],[Activity (Bq)]]="","",Table5[[#This Row],[Activity (Bq)]]/37000000000)</f>
        <v>5.4416147199999997E-11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D6" sqref="D6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849</v>
      </c>
      <c r="B6" s="19">
        <v>2.6400000000000009E-3</v>
      </c>
      <c r="C6" s="19">
        <v>66.442115731200005</v>
      </c>
      <c r="D6" s="19">
        <v>1.7957328576000001E-9</v>
      </c>
    </row>
    <row r="7" spans="1:4">
      <c r="A7" s="25" t="s">
        <v>843</v>
      </c>
      <c r="B7" s="19">
        <v>2.6400000000000009E-3</v>
      </c>
      <c r="C7" s="19">
        <v>66.442115731200005</v>
      </c>
      <c r="D7" s="19">
        <v>1.7957328576000001E-9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B703" sqref="B703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Roy Wogelius</cp:lastModifiedBy>
  <cp:lastPrinted>2010-11-18T22:52:38Z</cp:lastPrinted>
  <dcterms:created xsi:type="dcterms:W3CDTF">2010-11-12T20:51:00Z</dcterms:created>
  <dcterms:modified xsi:type="dcterms:W3CDTF">2012-01-02T21:52:55Z</dcterms:modified>
</cp:coreProperties>
</file>