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2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 s="1"/>
  <c r="D90"/>
  <c r="J90" s="1"/>
  <c r="D91"/>
  <c r="J91"/>
  <c r="D92"/>
  <c r="J92" s="1"/>
  <c r="D93"/>
  <c r="J93" s="1"/>
  <c r="D94"/>
  <c r="J94" s="1"/>
  <c r="D95"/>
  <c r="J95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/>
  <c r="D110"/>
  <c r="J110" s="1"/>
  <c r="D111"/>
  <c r="J111" s="1"/>
  <c r="D112"/>
  <c r="J112" s="1"/>
  <c r="D113"/>
  <c r="J113"/>
  <c r="D114"/>
  <c r="J114" s="1"/>
  <c r="D115"/>
  <c r="J115" s="1"/>
  <c r="D116"/>
  <c r="J116" s="1"/>
  <c r="D117"/>
  <c r="J117"/>
  <c r="D118"/>
  <c r="J118" s="1"/>
  <c r="D119"/>
  <c r="J119" s="1"/>
  <c r="D120"/>
  <c r="J120" s="1"/>
  <c r="D121"/>
  <c r="J121"/>
  <c r="D122"/>
  <c r="J122" s="1"/>
  <c r="D123"/>
  <c r="J123" s="1"/>
  <c r="D124"/>
  <c r="J124" s="1"/>
  <c r="D125"/>
  <c r="J125"/>
  <c r="D126"/>
  <c r="J126" s="1"/>
  <c r="D127"/>
  <c r="J127" s="1"/>
  <c r="D128"/>
  <c r="J128" s="1"/>
  <c r="D129"/>
  <c r="J129"/>
  <c r="D130"/>
  <c r="J130" s="1"/>
  <c r="D131"/>
  <c r="J131" s="1"/>
  <c r="D132"/>
  <c r="J132" s="1"/>
  <c r="D133"/>
  <c r="J133"/>
  <c r="D134"/>
  <c r="J134" s="1"/>
  <c r="D135"/>
  <c r="J135" s="1"/>
  <c r="D136"/>
  <c r="J136" s="1"/>
  <c r="D137"/>
  <c r="J137"/>
  <c r="D138"/>
  <c r="J138" s="1"/>
  <c r="D139"/>
  <c r="J139" s="1"/>
  <c r="D140"/>
  <c r="J140" s="1"/>
  <c r="D141"/>
  <c r="J141"/>
  <c r="D142"/>
  <c r="J142" s="1"/>
  <c r="D143"/>
  <c r="J143" s="1"/>
  <c r="D144"/>
  <c r="J144" s="1"/>
  <c r="D145"/>
  <c r="J145"/>
  <c r="D146"/>
  <c r="J146" s="1"/>
  <c r="D147"/>
  <c r="J147" s="1"/>
  <c r="D148"/>
  <c r="J148" s="1"/>
  <c r="D149"/>
  <c r="J149"/>
  <c r="D150"/>
  <c r="J150" s="1"/>
  <c r="D151"/>
  <c r="J151" s="1"/>
  <c r="D152"/>
  <c r="J152" s="1"/>
  <c r="D153"/>
  <c r="J153"/>
  <c r="D154"/>
  <c r="J154" s="1"/>
  <c r="D155"/>
  <c r="J155" s="1"/>
  <c r="D156"/>
  <c r="J156" s="1"/>
  <c r="D157"/>
  <c r="J157"/>
  <c r="D158"/>
  <c r="J158" s="1"/>
  <c r="D159"/>
  <c r="J159" s="1"/>
  <c r="D160"/>
  <c r="J160" s="1"/>
  <c r="D161"/>
  <c r="J161"/>
  <c r="D162"/>
  <c r="J162" s="1"/>
  <c r="D163"/>
  <c r="J163" s="1"/>
  <c r="D164"/>
  <c r="J164" s="1"/>
  <c r="D165"/>
  <c r="J165"/>
  <c r="D166"/>
  <c r="J166" s="1"/>
  <c r="D167"/>
  <c r="J167" s="1"/>
  <c r="D168"/>
  <c r="J168" s="1"/>
  <c r="D169"/>
  <c r="J169"/>
  <c r="D170"/>
  <c r="J170" s="1"/>
  <c r="D171"/>
  <c r="J171" s="1"/>
  <c r="D172"/>
  <c r="J172" s="1"/>
  <c r="D173"/>
  <c r="J173"/>
  <c r="D174"/>
  <c r="J174" s="1"/>
  <c r="D175"/>
  <c r="J175" s="1"/>
  <c r="D176"/>
  <c r="J176" s="1"/>
  <c r="D177"/>
  <c r="J177"/>
  <c r="D178"/>
  <c r="J178" s="1"/>
  <c r="D179"/>
  <c r="J179" s="1"/>
  <c r="D180"/>
  <c r="J180" s="1"/>
  <c r="D181"/>
  <c r="J181"/>
  <c r="D182"/>
  <c r="J182" s="1"/>
  <c r="D183"/>
  <c r="J183" s="1"/>
  <c r="D184"/>
  <c r="J184" s="1"/>
  <c r="D185"/>
  <c r="J185"/>
  <c r="D186"/>
  <c r="J186" s="1"/>
  <c r="D187"/>
  <c r="J187" s="1"/>
  <c r="D188"/>
  <c r="J188" s="1"/>
  <c r="D189"/>
  <c r="J189"/>
  <c r="D190"/>
  <c r="J190" s="1"/>
  <c r="D191"/>
  <c r="J191" s="1"/>
  <c r="D192"/>
  <c r="J192" s="1"/>
  <c r="D193"/>
  <c r="J193"/>
  <c r="D194"/>
  <c r="J194" s="1"/>
  <c r="D195"/>
  <c r="J195" s="1"/>
  <c r="D196"/>
  <c r="J196" s="1"/>
  <c r="D197"/>
  <c r="J197"/>
  <c r="D198"/>
  <c r="J198" s="1"/>
  <c r="D199"/>
  <c r="J199" s="1"/>
  <c r="D200"/>
  <c r="J200" s="1"/>
  <c r="D201"/>
  <c r="J201"/>
  <c r="D202"/>
  <c r="J202" s="1"/>
  <c r="D203"/>
  <c r="J203" s="1"/>
  <c r="D204"/>
  <c r="J204" s="1"/>
  <c r="D205"/>
  <c r="J205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<sst xmlns="http://schemas.openxmlformats.org/spreadsheetml/2006/main" count="3331" uniqueCount="908">
  <si>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</si>
  <si>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</si>
  <si>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</si>
  <si>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</si>
  <si>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</si>
  <si>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</si>
  <si>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</si>
  <si>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</si>
  <si>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</si>
  <si>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</si>
  <si>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</si>
  <si>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</si>
  <si>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</si>
  <si>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</si>
  <si>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</si>
  <si>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</si>
  <si>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</si>
  <si>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</si>
  <si>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</si>
  <si>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</si>
  <si>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</si>
  <si>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</si>
  <si>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</si>
  <si>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</si>
  <si>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</si>
  <si>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</si>
  <si>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</si>
  <si>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</si>
  <si>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</si>
  <si>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</si>
  <si>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</si>
  <si>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</si>
  <si>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</si>
  <si>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</si>
  <si>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</si>
  <si>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</si>
  <si>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</si>
  <si>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</si>
  <si>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</si>
  <si>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</si>
  <si>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</si>
  <si>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</si>
  <si>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</si>
  <si>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</si>
  <si>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</si>
  <si>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</si>
  <si>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</si>
  <si>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</si>
  <si>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</si>
  <si>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</si>
  <si>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</si>
  <si>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</si>
  <si>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</si>
  <si>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</si>
  <si>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</si>
  <si>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</si>
  <si>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</si>
  <si>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</si>
  <si>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</si>
  <si>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</si>
  <si>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</si>
  <si>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</si>
  <si>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</si>
  <si>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</si>
  <si>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</si>
  <si>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</si>
  <si>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</si>
  <si>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</si>
  <si>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</si>
  <si>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</si>
  <si>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</si>
  <si>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</si>
  <si>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</si>
  <si>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</si>
  <si>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</si>
  <si>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</si>
  <si>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</si>
  <si>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</si>
  <si>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</si>
  <si>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</si>
  <si>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</si>
  <si>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</si>
  <si>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</si>
  <si>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</si>
  <si>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</si>
  <si>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</si>
  <si>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</si>
  <si>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</si>
  <si>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</si>
  <si>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</si>
  <si>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</si>
  <si>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</si>
  <si>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</si>
  <si>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</si>
  <si>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</si>
  <si>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</si>
  <si>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</si>
  <si>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</si>
  <si>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</si>
  <si>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</si>
  <si>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</si>
  <si>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</si>
  <si>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</si>
  <si>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</si>
  <si>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</si>
  <si>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</si>
  <si>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</si>
  <si>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</si>
  <si>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</si>
  <si>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</si>
  <si>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</si>
  <si>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</si>
  <si>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</si>
  <si>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</si>
  <si>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</si>
  <si>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</si>
  <si>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</si>
  <si>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</si>
  <si>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</si>
  <si>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</si>
  <si>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</si>
  <si>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</si>
  <si>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</si>
  <si>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</si>
  <si>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</si>
  <si>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</si>
  <si>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</si>
  <si>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</si>
  <si>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</si>
  <si>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</si>
  <si>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</si>
  <si>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</si>
  <si>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</si>
  <si>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</si>
  <si>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</si>
  <si>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</si>
  <si>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</si>
  <si>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</si>
  <si>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</si>
  <si>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</si>
  <si>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</si>
  <si>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</si>
  <si>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</si>
  <si>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</si>
  <si>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</si>
  <si>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</si>
  <si>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</si>
  <si>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</si>
  <si>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</si>
  <si>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</si>
  <si>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</si>
  <si>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</si>
  <si>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</si>
  <si>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</si>
  <si>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</si>
  <si>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</si>
  <si>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</si>
  <si>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</si>
  <si>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</si>
  <si>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</si>
  <si>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</si>
  <si>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</si>
  <si>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</si>
  <si>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</si>
  <si>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</si>
  <si>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</si>
  <si>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</si>
  <si>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</si>
  <si>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</si>
  <si>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</si>
  <si>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</si>
  <si>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</si>
  <si>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</si>
  <si>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</si>
  <si>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</si>
  <si>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</si>
  <si>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</si>
  <si>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</si>
  <si>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</si>
  <si>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</si>
  <si>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</si>
  <si>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</si>
  <si>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</si>
  <si>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</si>
  <si>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</si>
  <si>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</si>
  <si>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</si>
  <si>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</si>
  <si>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</si>
  <si>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</si>
  <si>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</si>
  <si>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</si>
  <si>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</si>
  <si>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</si>
  <si>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</si>
  <si>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</si>
  <si>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</si>
  <si>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</si>
  <si>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</si>
  <si>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</si>
  <si>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</si>
  <si>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</si>
  <si>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</si>
  <si>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</si>
  <si>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</si>
  <si>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</si>
  <si>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</si>
  <si>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</si>
  <si>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</si>
  <si>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</si>
  <si>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</si>
  <si>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</si>
  <si>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</si>
  <si>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</si>
  <si>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</si>
  <si>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</si>
  <si>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</si>
  <si>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</si>
  <si>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</si>
  <si>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</si>
  <si>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</si>
  <si>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</si>
  <si>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</si>
  <si>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</si>
  <si>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</si>
  <si>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</si>
  <si>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</si>
  <si>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</si>
  <si>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</si>
  <si>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</si>
  <si>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</si>
  <si>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</si>
  <si>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</si>
  <si>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</si>
  <si>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</si>
  <si>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</si>
  <si>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</si>
  <si>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</si>
  <si>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</si>
  <si>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</si>
  <si>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</si>
  <si>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</si>
  <si>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</si>
  <si>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</si>
  <si>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</si>
  <si>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</si>
  <si>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</si>
  <si>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</si>
  <si>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</si>
  <si>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</si>
  <si>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</si>
  <si>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</si>
  <si>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</si>
  <si>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</si>
  <si>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</si>
  <si>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</si>
  <si>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</si>
  <si>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</si>
  <si>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</si>
  <si>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</si>
  <si>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</si>
  <si>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</si>
  <si>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</si>
  <si>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</si>
  <si>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</si>
  <si>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</si>
  <si>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</si>
  <si>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</si>
  <si>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</si>
  <si>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</si>
  <si>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</si>
  <si>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</si>
  <si>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</si>
  <si>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</si>
  <si>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</si>
  <si>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</si>
  <si>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</si>
  <si>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</si>
  <si>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</si>
  <si>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</si>
  <si>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</si>
  <si>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</si>
  <si>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</si>
  <si>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</si>
  <si>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</si>
  <si>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</si>
  <si>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</si>
  <si>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</si>
  <si>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</si>
  <si>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</si>
  <si>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</si>
  <si>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</si>
  <si>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</si>
  <si>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</si>
  <si>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</si>
  <si>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</si>
  <si>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</si>
  <si>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</si>
  <si>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</si>
  <si>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</si>
  <si>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</si>
  <si>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</si>
  <si>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</si>
  <si>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</si>
  <si>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</si>
  <si>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</si>
  <si>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</si>
  <si>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</si>
  <si>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</si>
  <si>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</si>
  <si>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</si>
  <si>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</si>
  <si>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</si>
  <si>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</si>
  <si>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</si>
  <si>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</si>
  <si>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</si>
  <si>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</si>
  <si>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</si>
  <si>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</si>
  <si>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</si>
  <si>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</si>
  <si>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</si>
  <si>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</si>
  <si>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</si>
  <si>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</si>
  <si>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</si>
  <si>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</si>
  <si>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</si>
  <si>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</si>
  <si>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</si>
  <si>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</si>
  <si>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</si>
  <si>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</si>
  <si>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</si>
  <si>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</si>
  <si>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</si>
  <si>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</si>
  <si>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</si>
  <si>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</si>
  <si>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</si>
  <si>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</si>
  <si>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</si>
  <si>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</si>
  <si>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</si>
  <si>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</si>
  <si>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</si>
  <si>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</si>
  <si>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</si>
  <si>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</si>
  <si>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</si>
  <si>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</si>
  <si>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</si>
  <si>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</si>
  <si>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</si>
  <si>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</si>
  <si>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</si>
  <si>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</si>
  <si>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</si>
  <si>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</si>
  <si>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</si>
  <si>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</si>
  <si>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</si>
  <si>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</si>
  <si>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</si>
  <si>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</si>
  <si>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</si>
  <si>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</si>
  <si>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</si>
  <si>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</si>
  <si>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</si>
  <si>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</si>
  <si>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</si>
  <si>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</si>
  <si>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</si>
  <si>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</si>
  <si>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</si>
  <si>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</si>
  <si>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</si>
  <si>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</si>
  <si>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</si>
  <si>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</si>
  <si>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</si>
  <si>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</si>
  <si>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</si>
  <si>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</si>
  <si>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</si>
  <si>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</si>
  <si>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</si>
  <si>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</si>
  <si>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</si>
  <si>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</si>
  <si>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</si>
  <si>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</si>
  <si>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</si>
  <si>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</si>
  <si>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</si>
  <si>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</si>
  <si>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</si>
  <si>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</si>
  <si>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</si>
  <si>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</si>
  <si>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</si>
  <si>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</si>
  <si>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</si>
  <si>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</si>
  <si>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</si>
  <si>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</si>
  <si>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</si>
  <si>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</si>
  <si>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</si>
  <si>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</si>
  <si>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</si>
  <si>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</si>
  <si>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</si>
  <si>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</si>
  <si>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</si>
  <si>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</si>
  <si>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</si>
  <si>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</si>
  <si>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</si>
  <si>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</si>
  <si>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</si>
  <si>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</si>
  <si>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</si>
  <si>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</si>
  <si>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</si>
  <si>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</si>
  <si>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</si>
  <si>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</si>
  <si>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</si>
  <si>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</si>
  <si>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</si>
  <si>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</si>
  <si>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</si>
  <si>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</si>
  <si>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</si>
  <si>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</si>
  <si>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</si>
  <si>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</si>
  <si>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</si>
  <si>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</si>
  <si>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</si>
  <si>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</si>
  <si>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</si>
  <si>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</si>
  <si>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</si>
  <si>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</si>
  <si>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</si>
  <si>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</si>
  <si>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</si>
  <si>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</si>
  <si>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</si>
  <si>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</si>
  <si>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</si>
  <si>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</si>
  <si>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</si>
  <si>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</si>
  <si>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</si>
  <si>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</si>
  <si>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</si>
  <si>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</si>
  <si>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</si>
  <si>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</si>
  <si>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</si>
  <si>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</si>
  <si>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</si>
  <si>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</si>
  <si>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</si>
  <si>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</si>
  <si>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</si>
  <si>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</si>
  <si>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</si>
  <si>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</si>
  <si>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</si>
  <si>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</si>
  <si>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</si>
  <si>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</si>
  <si>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</si>
  <si>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</si>
  <si>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</si>
  <si>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</si>
  <si>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</si>
  <si>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</si>
  <si>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</si>
  <si>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</si>
  <si>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</si>
  <si>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</si>
  <si>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</si>
  <si>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</si>
  <si>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</si>
  <si>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</si>
  <si>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</si>
  <si>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</si>
  <si>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</si>
  <si>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</si>
  <si>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</si>
  <si>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</si>
  <si>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</si>
  <si>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</si>
  <si>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</si>
  <si>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</si>
  <si>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</si>
  <si>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</si>
  <si>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</si>
  <si>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</si>
  <si>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</si>
  <si>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</si>
  <si>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</si>
  <si>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</si>
  <si>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</si>
  <si>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</si>
  <si>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</si>
  <si>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</si>
  <si>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</si>
  <si>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</si>
  <si>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</si>
  <si>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</si>
  <si>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</si>
  <si>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</si>
  <si>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</si>
  <si>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</si>
  <si>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</si>
  <si>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</si>
  <si>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</si>
  <si>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</si>
  <si>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</si>
  <si>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</si>
  <si>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</si>
  <si>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</si>
  <si>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</si>
  <si>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</si>
  <si>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</si>
  <si>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</si>
  <si>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</si>
  <si>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</si>
  <si>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</si>
  <si>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</si>
  <si>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</si>
  <si>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</si>
  <si>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</si>
  <si>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</si>
  <si>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</si>
  <si>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</si>
  <si>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</si>
  <si>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</si>
  <si>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</si>
  <si>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</si>
  <si>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</si>
  <si>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</si>
  <si>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</si>
  <si>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</si>
  <si>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</si>
  <si>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</si>
  <si>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</si>
  <si>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</si>
  <si>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</si>
  <si>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</si>
  <si>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</si>
  <si>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</si>
  <si>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</si>
  <si>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</si>
  <si>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</si>
  <si>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</si>
  <si>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</si>
  <si>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</si>
  <si>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</si>
  <si>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</si>
  <si>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</si>
  <si>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</si>
  <si>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</si>
  <si>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</si>
  <si>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</si>
  <si>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</si>
  <si>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</si>
  <si>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</si>
  <si>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</si>
  <si>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</si>
  <si>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</si>
  <si>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</si>
  <si>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</si>
  <si>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</si>
  <si>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</si>
  <si>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</si>
  <si>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</si>
  <si>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</si>
  <si>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</si>
  <si>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</si>
  <si>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</si>
  <si>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</si>
  <si>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</si>
  <si>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</si>
  <si>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</si>
  <si>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</si>
  <si>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</si>
  <si>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</si>
  <si>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</si>
  <si>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</si>
  <si>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</si>
  <si>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</si>
  <si>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</si>
  <si>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</si>
  <si>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</si>
  <si>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</si>
  <si>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</si>
  <si>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</si>
  <si>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</si>
  <si>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</si>
  <si>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</si>
  <si>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</si>
  <si>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</si>
  <si>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</si>
  <si>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</si>
  <si>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</si>
  <si>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</si>
  <si>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</si>
  <si>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</si>
  <si>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</si>
  <si>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</si>
  <si>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</si>
  <si>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</si>
  <si>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</si>
  <si>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</si>
  <si>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</si>
  <si>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</si>
  <si>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</si>
  <si>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</si>
  <si>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</si>
  <si>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</si>
  <si>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</si>
  <si>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</si>
  <si>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</si>
  <si>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</si>
  <si>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</si>
  <si>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</si>
  <si>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</si>
  <si>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</si>
  <si>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</si>
  <si>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</si>
  <si>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</si>
  <si>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</si>
  <si>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</si>
  <si>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</si>
  <si>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</si>
  <si>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</si>
  <si>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</si>
  <si>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</si>
  <si>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</si>
  <si>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</si>
  <si>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</si>
  <si>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</si>
  <si>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</si>
  <si>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</si>
  <si>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</si>
  <si>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</si>
  <si>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</si>
  <si>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</si>
  <si>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</si>
  <si>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</si>
  <si>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</si>
  <si>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</si>
  <si>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</si>
  <si>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</si>
  <si>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</si>
  <si>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</si>
  <si>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</si>
  <si>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</si>
  <si>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</si>
  <si>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</si>
  <si>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</si>
  <si>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</si>
  <si>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</si>
  <si>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</si>
  <si>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</si>
  <si>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</si>
  <si>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</si>
  <si>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</si>
  <si>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</si>
  <si>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</si>
  <si>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</si>
  <si>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</si>
  <si>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</si>
  <si>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</si>
  <si>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</si>
  <si>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</si>
  <si>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</si>
  <si>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</si>
  <si>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</si>
  <si>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</si>
  <si>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</si>
  <si>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</si>
  <si>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</si>
  <si>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</si>
  <si>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</si>
  <si>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</si>
  <si>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</si>
  <si>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</si>
  <si>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</si>
  <si>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</si>
  <si>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</si>
  <si>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</si>
  <si>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</si>
  <si>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</si>
  <si>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</si>
  <si>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</si>
  <si>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</si>
  <si>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</si>
  <si>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</si>
  <si>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</si>
  <si>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</si>
  <si>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</si>
  <si>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</si>
  <si>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</si>
  <si>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</si>
  <si>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</si>
  <si>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</si>
  <si>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</si>
  <si>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</si>
  <si>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</si>
  <si>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</si>
  <si>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</si>
  <si>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</si>
  <si>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</si>
  <si>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</si>
  <si>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</si>
  <si>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</si>
  <si>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</si>
  <si>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</si>
  <si>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</si>
  <si>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</si>
  <si>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</si>
  <si>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</si>
  <si>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</si>
  <si>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</si>
  <si>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</si>
  <si>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</si>
  <si>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</si>
  <si>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</si>
  <si>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</si>
  <si>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</si>
  <si>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</si>
  <si>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</si>
  <si>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</si>
  <si>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</si>
  <si>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</si>
  <si>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</si>
  <si>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</si>
  <si>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</si>
  <si>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</si>
  <si>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</si>
  <si>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</si>
  <si>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</si>
  <si>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</si>
  <si>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</si>
  <si>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</si>
  <si>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</si>
  <si>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</si>
  <si>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</si>
  <si>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</si>
  <si>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</si>
  <si>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</si>
  <si>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</si>
  <si>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</si>
  <si>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</si>
  <si>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</si>
  <si>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</si>
  <si>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</si>
  <si>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</si>
  <si>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</si>
  <si>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</si>
  <si>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</si>
  <si>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</si>
  <si>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</si>
  <si>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</si>
  <si>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</si>
  <si>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</si>
  <si>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</si>
  <si>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</si>
  <si>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</si>
  <si>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</si>
  <si>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</si>
  <si>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</si>
  <si>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</si>
  <si>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</si>
  <si>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</si>
  <si>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</si>
  <si>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</si>
  <si>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</si>
  <si>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</si>
  <si>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</si>
  <si>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</si>
  <si>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</si>
  <si>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</si>
  <si>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</si>
  <si>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</si>
  <si>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</si>
  <si>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</si>
  <si>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</si>
  <si>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</si>
  <si>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</si>
  <si>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</si>
  <si>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</si>
  <si>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</si>
  <si>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</si>
  <si>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</si>
  <si>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</si>
  <si>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</si>
  <si>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</si>
  <si>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</si>
  <si>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</si>
  <si>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</si>
  <si>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</si>
  <si>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</si>
  <si>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</si>
  <si>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</si>
  <si>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</si>
  <si>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</si>
  <si>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</si>
  <si>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</si>
  <si>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</si>
  <si>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</si>
  <si>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</si>
  <si>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</si>
  <si>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</si>
  <si>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</si>
  <si>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</si>
  <si>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</si>
  <si>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</si>
  <si>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</si>
  <si>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</si>
  <si>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</si>
  <si>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</si>
  <si>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</si>
  <si>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</si>
  <si>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</si>
  <si>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</si>
  <si>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</si>
  <si>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</si>
  <si>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</si>
  <si>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</si>
  <si>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</si>
  <si>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</si>
  <si>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</si>
  <si>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</si>
  <si>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</si>
  <si>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</si>
  <si>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</si>
  <si>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</si>
  <si>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</si>
  <si>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</si>
  <si>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</si>
  <si>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</si>
  <si>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</si>
  <si>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</si>
  <si>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</si>
  <si>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</si>
  <si>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</si>
  <si>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</si>
  <si>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</si>
  <si>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</si>
  <si>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</si>
  <si>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</si>
  <si>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</si>
  <si>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</si>
  <si>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</si>
  <si>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</si>
  <si>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</si>
  <si>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</si>
  <si>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</si>
  <si>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</si>
  <si>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</si>
  <si>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</si>
  <si>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</si>
  <si>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</si>
  <si>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</si>
  <si>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</si>
  <si>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</si>
  <si>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</si>
  <si>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</si>
  <si>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</si>
  <si>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</si>
  <si>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</si>
  <si>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</si>
  <si>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</si>
  <si>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</si>
  <si>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</si>
  <si>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</si>
  <si>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BL4-3 4-1</t>
  </si>
  <si>
    <t>ybi@umich.edu</t>
  </si>
  <si>
    <t>JRC_sedi_U_1</t>
  </si>
  <si>
    <t>JRC_sedi_U_2</t>
  </si>
  <si>
    <t>JRC_sedi_U_3</t>
  </si>
  <si>
    <t>JRC_sedi_U_4</t>
  </si>
  <si>
    <t>JRC_sedi_U_5</t>
  </si>
  <si>
    <t>JRC_sedi_U_6</t>
  </si>
  <si>
    <t>YB_anox_U_1</t>
  </si>
  <si>
    <t>YB_anox_U_2</t>
  </si>
  <si>
    <t>YB_anox_U_3</t>
  </si>
  <si>
    <t>YB_anox_U_4</t>
  </si>
  <si>
    <t>YB_anox_U_5</t>
  </si>
  <si>
    <t>YB_anox_U_6</t>
  </si>
  <si>
    <t>JRC_sedi_S_1</t>
  </si>
  <si>
    <t>JRC_sedi_S_2</t>
  </si>
  <si>
    <t>JRC_sedi_S_3</t>
  </si>
  <si>
    <t>JRC_sedi_S_4</t>
  </si>
  <si>
    <t>JRC_sedi_S_5</t>
  </si>
  <si>
    <t>JRC_sedi_S_6</t>
  </si>
  <si>
    <t>YB_anox_U_7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</si>
</sst>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Normal="100" workbookViewId="0">
      <pane ySplit="23" topLeftCell="A24" activePane="bottomLeft" state="frozenSplit"/>
      <selection activeCell="C5" sqref="C5"/>
      <selection pane="bottomLeft" activeCell="I43" sqref="I43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/>
    </row>
    <row r="7" spans="1:3">
      <c r="A7" s="16" t="s">
        <v>879</v>
      </c>
      <c r="B7" s="38" t="s">
        <v>888</v>
      </c>
    </row>
    <row r="8" spans="1:3">
      <c r="A8" s="16" t="s">
        <v>13</v>
      </c>
      <c r="B8" s="21" t="s">
        <v>884</v>
      </c>
    </row>
    <row r="9" spans="1:3">
      <c r="A9" s="16" t="s">
        <v>14</v>
      </c>
      <c r="B9" s="21" t="s">
        <v>885</v>
      </c>
    </row>
    <row r="10" spans="1:3">
      <c r="A10" s="16" t="s">
        <v>15</v>
      </c>
      <c r="B10" s="21">
        <v>48109</v>
      </c>
    </row>
    <row r="11" spans="1:3">
      <c r="A11" s="16" t="s">
        <v>809</v>
      </c>
      <c r="B11" s="21" t="s">
        <v>886</v>
      </c>
    </row>
    <row r="12" spans="1:3">
      <c r="A12" s="16" t="s">
        <v>26</v>
      </c>
      <c r="B12" s="21">
        <v>7343895925</v>
      </c>
    </row>
    <row r="13" spans="1:3">
      <c r="A13" s="16" t="s">
        <v>839</v>
      </c>
      <c r="B13" s="39">
        <v>3408</v>
      </c>
    </row>
    <row r="14" spans="1:3">
      <c r="A14" s="16" t="s">
        <v>16</v>
      </c>
      <c r="B14" s="12">
        <v>40908</v>
      </c>
    </row>
    <row r="15" spans="1:3">
      <c r="A15" s="16" t="s">
        <v>41</v>
      </c>
      <c r="B15" s="40" t="s">
        <v>887</v>
      </c>
      <c r="C15" s="9" t="s">
        <v>854</v>
      </c>
    </row>
    <row r="16" spans="1:3">
      <c r="A16" s="16" t="s">
        <v>40</v>
      </c>
      <c r="B16" s="12">
        <v>40938</v>
      </c>
      <c r="C16" s="9" t="s">
        <v>854</v>
      </c>
    </row>
    <row r="17" spans="1:34">
      <c r="A17" s="16" t="s">
        <v>811</v>
      </c>
      <c r="B17" s="12">
        <v>40945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19</v>
      </c>
      <c r="C19" s="9" t="s">
        <v>43</v>
      </c>
    </row>
    <row r="20" spans="1:34">
      <c r="A20" s="16" t="s">
        <v>808</v>
      </c>
      <c r="B20" s="37"/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889</v>
      </c>
      <c r="B24" s="9" t="s">
        <v>849</v>
      </c>
      <c r="C24" s="17">
        <v>1E-4</v>
      </c>
      <c r="D24" s="29">
        <f>IF(Table5[[#This Row],[Mass (g)]]="","",Table5[[#This Row],[Mass (g)]]*VLOOKUP(Table5[[#This Row],[Nuclide]],Doedata,4)*37000000000)</f>
        <v>2.5167468080000002</v>
      </c>
      <c r="E24" s="10" t="s">
        <v>820</v>
      </c>
      <c r="F24" s="10" t="s">
        <v>823</v>
      </c>
      <c r="G24" s="10">
        <v>30</v>
      </c>
      <c r="H24" s="10" t="s">
        <v>832</v>
      </c>
      <c r="I24" s="10">
        <v>1</v>
      </c>
      <c r="J24" s="25">
        <f>IF(Table5[[#This Row],[Activity (Bq)]]="","",Table5[[#This Row],[Activity (Bq)]]/37000000000)</f>
        <v>6.8020184000000004E-11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890</v>
      </c>
      <c r="B25" s="9" t="s">
        <v>849</v>
      </c>
      <c r="C25" s="17">
        <v>1E-4</v>
      </c>
      <c r="D25" s="29">
        <f>IF(Table5[[#This Row],[Mass (g)]]="","",Table5[[#This Row],[Mass (g)]]*VLOOKUP(Table5[[#This Row],[Nuclide]],Doedata,4)*37000000000)</f>
        <v>2.5167468080000002</v>
      </c>
      <c r="E25" s="10" t="s">
        <v>820</v>
      </c>
      <c r="F25" s="10" t="s">
        <v>823</v>
      </c>
      <c r="G25" s="10">
        <v>30</v>
      </c>
      <c r="H25" s="10" t="s">
        <v>832</v>
      </c>
      <c r="I25" s="10">
        <v>1</v>
      </c>
      <c r="J25" s="25">
        <f>IF(Table5[[#This Row],[Activity (Bq)]]="","",Table5[[#This Row],[Activity (Bq)]]/37000000000)</f>
        <v>6.8020184000000004E-11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891</v>
      </c>
      <c r="B26" s="9" t="s">
        <v>849</v>
      </c>
      <c r="C26" s="17">
        <v>1E-4</v>
      </c>
      <c r="D26" s="29">
        <f>IF(Table5[[#This Row],[Mass (g)]]="","",Table5[[#This Row],[Mass (g)]]*VLOOKUP(Table5[[#This Row],[Nuclide]],Doedata,4)*37000000000)</f>
        <v>2.5167468080000002</v>
      </c>
      <c r="E26" s="10" t="s">
        <v>820</v>
      </c>
      <c r="F26" s="10" t="s">
        <v>823</v>
      </c>
      <c r="G26" s="10">
        <v>30</v>
      </c>
      <c r="H26" s="10" t="s">
        <v>832</v>
      </c>
      <c r="I26" s="10">
        <v>1</v>
      </c>
      <c r="J26" s="25">
        <f>IF(Table5[[#This Row],[Activity (Bq)]]="","",Table5[[#This Row],[Activity (Bq)]]/37000000000)</f>
        <v>6.8020184000000004E-11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892</v>
      </c>
      <c r="B27" s="9" t="s">
        <v>849</v>
      </c>
      <c r="C27" s="17">
        <v>1E-4</v>
      </c>
      <c r="D27" s="29">
        <f>IF(Table5[[#This Row],[Mass (g)]]="","",Table5[[#This Row],[Mass (g)]]*VLOOKUP(Table5[[#This Row],[Nuclide]],Doedata,4)*37000000000)</f>
        <v>2.5167468080000002</v>
      </c>
      <c r="E27" s="10" t="s">
        <v>820</v>
      </c>
      <c r="F27" s="10" t="s">
        <v>823</v>
      </c>
      <c r="G27" s="10">
        <v>30</v>
      </c>
      <c r="H27" s="10" t="s">
        <v>832</v>
      </c>
      <c r="I27" s="10">
        <v>1</v>
      </c>
      <c r="J27" s="25">
        <f>IF(Table5[[#This Row],[Activity (Bq)]]="","",Table5[[#This Row],[Activity (Bq)]]/37000000000)</f>
        <v>6.8020184000000004E-11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893</v>
      </c>
      <c r="B28" s="9" t="s">
        <v>849</v>
      </c>
      <c r="C28" s="17">
        <v>1E-4</v>
      </c>
      <c r="D28" s="29">
        <f>IF(Table5[[#This Row],[Mass (g)]]="","",Table5[[#This Row],[Mass (g)]]*VLOOKUP(Table5[[#This Row],[Nuclide]],Doedata,4)*37000000000)</f>
        <v>2.5167468080000002</v>
      </c>
      <c r="E28" s="10" t="s">
        <v>820</v>
      </c>
      <c r="F28" s="10" t="s">
        <v>823</v>
      </c>
      <c r="G28" s="10">
        <v>30</v>
      </c>
      <c r="H28" s="10" t="s">
        <v>832</v>
      </c>
      <c r="I28" s="10">
        <v>1</v>
      </c>
      <c r="J28" s="25">
        <f>IF(Table5[[#This Row],[Activity (Bq)]]="","",Table5[[#This Row],[Activity (Bq)]]/37000000000)</f>
        <v>6.8020184000000004E-11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894</v>
      </c>
      <c r="B29" s="9" t="s">
        <v>849</v>
      </c>
      <c r="C29" s="17">
        <v>1E-4</v>
      </c>
      <c r="D29" s="29">
        <f>IF(Table5[[#This Row],[Mass (g)]]="","",Table5[[#This Row],[Mass (g)]]*VLOOKUP(Table5[[#This Row],[Nuclide]],Doedata,4)*37000000000)</f>
        <v>2.5167468080000002</v>
      </c>
      <c r="E29" s="10" t="s">
        <v>820</v>
      </c>
      <c r="F29" s="10" t="s">
        <v>823</v>
      </c>
      <c r="G29" s="10">
        <v>30</v>
      </c>
      <c r="H29" s="10" t="s">
        <v>832</v>
      </c>
      <c r="I29" s="10">
        <v>1</v>
      </c>
      <c r="J29" s="25">
        <f>IF(Table5[[#This Row],[Activity (Bq)]]="","",Table5[[#This Row],[Activity (Bq)]]/37000000000)</f>
        <v>6.8020184000000004E-11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895</v>
      </c>
      <c r="B30" s="9" t="s">
        <v>849</v>
      </c>
      <c r="C30" s="17">
        <v>2.0000000000000001E-4</v>
      </c>
      <c r="D30" s="29">
        <f>IF(Table5[[#This Row],[Mass (g)]]="","",Table5[[#This Row],[Mass (g)]]*VLOOKUP(Table5[[#This Row],[Nuclide]],Doedata,4)*37000000000)</f>
        <v>5.0334936160000003</v>
      </c>
      <c r="E30" s="10" t="s">
        <v>820</v>
      </c>
      <c r="F30" s="10" t="s">
        <v>823</v>
      </c>
      <c r="G30" s="10">
        <v>30</v>
      </c>
      <c r="H30" s="10" t="s">
        <v>832</v>
      </c>
      <c r="I30" s="10">
        <v>1</v>
      </c>
      <c r="J30" s="25">
        <f>IF(Table5[[#This Row],[Activity (Bq)]]="","",Table5[[#This Row],[Activity (Bq)]]/37000000000)</f>
        <v>1.3604036800000001E-10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896</v>
      </c>
      <c r="B31" s="9" t="s">
        <v>849</v>
      </c>
      <c r="C31" s="17">
        <v>2.0000000000000001E-4</v>
      </c>
      <c r="D31" s="29">
        <f>IF(Table5[[#This Row],[Mass (g)]]="","",Table5[[#This Row],[Mass (g)]]*VLOOKUP(Table5[[#This Row],[Nuclide]],Doedata,4)*37000000000)</f>
        <v>5.0334936160000003</v>
      </c>
      <c r="E31" s="10" t="s">
        <v>820</v>
      </c>
      <c r="F31" s="10" t="s">
        <v>823</v>
      </c>
      <c r="G31" s="10">
        <v>30</v>
      </c>
      <c r="H31" s="10" t="s">
        <v>832</v>
      </c>
      <c r="I31" s="10">
        <v>1</v>
      </c>
      <c r="J31" s="25">
        <f>IF(Table5[[#This Row],[Activity (Bq)]]="","",Table5[[#This Row],[Activity (Bq)]]/37000000000)</f>
        <v>1.3604036800000001E-10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897</v>
      </c>
      <c r="B32" s="9" t="s">
        <v>849</v>
      </c>
      <c r="C32" s="17">
        <v>2.0000000000000001E-4</v>
      </c>
      <c r="D32" s="29">
        <f>IF(Table5[[#This Row],[Mass (g)]]="","",Table5[[#This Row],[Mass (g)]]*VLOOKUP(Table5[[#This Row],[Nuclide]],Doedata,4)*37000000000)</f>
        <v>5.0334936160000003</v>
      </c>
      <c r="E32" s="10" t="s">
        <v>820</v>
      </c>
      <c r="F32" s="10" t="s">
        <v>823</v>
      </c>
      <c r="G32" s="10">
        <v>30</v>
      </c>
      <c r="H32" s="10" t="s">
        <v>832</v>
      </c>
      <c r="I32" s="10">
        <v>1</v>
      </c>
      <c r="J32" s="25">
        <f>IF(Table5[[#This Row],[Activity (Bq)]]="","",Table5[[#This Row],[Activity (Bq)]]/37000000000)</f>
        <v>1.3604036800000001E-10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898</v>
      </c>
      <c r="B33" s="9" t="s">
        <v>849</v>
      </c>
      <c r="C33" s="17">
        <v>2.0000000000000001E-4</v>
      </c>
      <c r="D33" s="29">
        <f>IF(Table5[[#This Row],[Mass (g)]]="","",Table5[[#This Row],[Mass (g)]]*VLOOKUP(Table5[[#This Row],[Nuclide]],Doedata,4)*37000000000)</f>
        <v>5.0334936160000003</v>
      </c>
      <c r="E33" s="10" t="s">
        <v>820</v>
      </c>
      <c r="F33" s="10" t="s">
        <v>823</v>
      </c>
      <c r="G33" s="10">
        <v>30</v>
      </c>
      <c r="H33" s="10" t="s">
        <v>832</v>
      </c>
      <c r="I33" s="10">
        <v>1</v>
      </c>
      <c r="J33" s="25">
        <f>IF(Table5[[#This Row],[Activity (Bq)]]="","",Table5[[#This Row],[Activity (Bq)]]/37000000000)</f>
        <v>1.3604036800000001E-10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899</v>
      </c>
      <c r="B34" s="9" t="s">
        <v>849</v>
      </c>
      <c r="C34" s="17">
        <v>2.0000000000000001E-4</v>
      </c>
      <c r="D34" s="29">
        <f>IF(Table5[[#This Row],[Mass (g)]]="","",Table5[[#This Row],[Mass (g)]]*VLOOKUP(Table5[[#This Row],[Nuclide]],Doedata,4)*37000000000)</f>
        <v>5.0334936160000003</v>
      </c>
      <c r="E34" s="10" t="s">
        <v>820</v>
      </c>
      <c r="F34" s="10" t="s">
        <v>823</v>
      </c>
      <c r="G34" s="10">
        <v>30</v>
      </c>
      <c r="H34" s="10" t="s">
        <v>832</v>
      </c>
      <c r="I34" s="10">
        <v>1</v>
      </c>
      <c r="J34" s="25">
        <f>IF(Table5[[#This Row],[Activity (Bq)]]="","",Table5[[#This Row],[Activity (Bq)]]/37000000000)</f>
        <v>1.3604036800000001E-10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900</v>
      </c>
      <c r="B35" s="9" t="s">
        <v>849</v>
      </c>
      <c r="C35" s="17">
        <v>2.0000000000000001E-4</v>
      </c>
      <c r="D35" s="29">
        <f>IF(Table5[[#This Row],[Mass (g)]]="","",Table5[[#This Row],[Mass (g)]]*VLOOKUP(Table5[[#This Row],[Nuclide]],Doedata,4)*37000000000)</f>
        <v>5.0334936160000003</v>
      </c>
      <c r="E35" s="10" t="s">
        <v>820</v>
      </c>
      <c r="F35" s="10" t="s">
        <v>823</v>
      </c>
      <c r="G35" s="10">
        <v>30</v>
      </c>
      <c r="H35" s="10" t="s">
        <v>832</v>
      </c>
      <c r="I35" s="10">
        <v>1</v>
      </c>
      <c r="J35" s="25">
        <f>IF(Table5[[#This Row],[Activity (Bq)]]="","",Table5[[#This Row],[Activity (Bq)]]/37000000000)</f>
        <v>1.3604036800000001E-10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907</v>
      </c>
      <c r="B36" s="9" t="s">
        <v>849</v>
      </c>
      <c r="C36" s="17">
        <v>1E-4</v>
      </c>
      <c r="D36" s="29">
        <f>IF(Table5[[#This Row],[Mass (g)]]="","",Table5[[#This Row],[Mass (g)]]*VLOOKUP(Table5[[#This Row],[Nuclide]],Doedata,4)*37000000000)</f>
        <v>2.5167468080000002</v>
      </c>
      <c r="E36" s="10" t="s">
        <v>820</v>
      </c>
      <c r="F36" s="10" t="s">
        <v>823</v>
      </c>
      <c r="G36" s="10">
        <v>30</v>
      </c>
      <c r="H36" s="10" t="s">
        <v>873</v>
      </c>
      <c r="I36" s="10">
        <v>1</v>
      </c>
      <c r="J36" s="25">
        <f>IF(Table5[[#This Row],[Activity (Bq)]]="","",Table5[[#This Row],[Activity (Bq)]]/37000000000)</f>
        <v>6.8020184000000004E-11</v>
      </c>
      <c r="AD36" s="28" t="s">
        <v>68</v>
      </c>
      <c r="AE36" s="16"/>
      <c r="AF36" s="16"/>
      <c r="AG36" s="16" t="s">
        <v>861</v>
      </c>
      <c r="AH36" s="16"/>
    </row>
    <row r="37" spans="1:34">
      <c r="A37" s="9" t="s">
        <v>901</v>
      </c>
      <c r="B37" s="9" t="s">
        <v>849</v>
      </c>
      <c r="C37" s="17">
        <v>1E-4</v>
      </c>
      <c r="D37" s="29">
        <f>IF(Table5[[#This Row],[Mass (g)]]="","",Table5[[#This Row],[Mass (g)]]*VLOOKUP(Table5[[#This Row],[Nuclide]],Doedata,4)*37000000000)</f>
        <v>2.5167468080000002</v>
      </c>
      <c r="E37" s="10" t="s">
        <v>30</v>
      </c>
      <c r="F37" s="10" t="s">
        <v>823</v>
      </c>
      <c r="G37" s="10">
        <v>30</v>
      </c>
      <c r="H37" s="10" t="s">
        <v>873</v>
      </c>
      <c r="I37" s="10">
        <v>1</v>
      </c>
      <c r="J37" s="25">
        <f>IF(Table5[[#This Row],[Activity (Bq)]]="","",Table5[[#This Row],[Activity (Bq)]]/37000000000)</f>
        <v>6.8020184000000004E-11</v>
      </c>
      <c r="AD37" s="28" t="s">
        <v>69</v>
      </c>
      <c r="AE37" s="16"/>
      <c r="AF37" s="16"/>
      <c r="AG37" s="16" t="s">
        <v>862</v>
      </c>
      <c r="AH37" s="16"/>
    </row>
    <row r="38" spans="1:34">
      <c r="A38" s="9" t="s">
        <v>902</v>
      </c>
      <c r="B38" s="9" t="s">
        <v>849</v>
      </c>
      <c r="C38" s="17">
        <v>1E-4</v>
      </c>
      <c r="D38" s="29">
        <f>IF(Table5[[#This Row],[Mass (g)]]="","",Table5[[#This Row],[Mass (g)]]*VLOOKUP(Table5[[#This Row],[Nuclide]],Doedata,4)*37000000000)</f>
        <v>2.5167468080000002</v>
      </c>
      <c r="E38" s="10" t="s">
        <v>30</v>
      </c>
      <c r="F38" s="10" t="s">
        <v>823</v>
      </c>
      <c r="G38" s="10">
        <v>30</v>
      </c>
      <c r="H38" s="10" t="s">
        <v>873</v>
      </c>
      <c r="I38" s="10">
        <v>1</v>
      </c>
      <c r="J38" s="25">
        <f>IF(Table5[[#This Row],[Activity (Bq)]]="","",Table5[[#This Row],[Activity (Bq)]]/37000000000)</f>
        <v>6.8020184000000004E-11</v>
      </c>
      <c r="AD38" s="28" t="s">
        <v>70</v>
      </c>
      <c r="AE38" s="16"/>
      <c r="AF38" s="16"/>
      <c r="AG38" s="16" t="s">
        <v>863</v>
      </c>
      <c r="AH38" s="16"/>
    </row>
    <row r="39" spans="1:34">
      <c r="A39" s="9" t="s">
        <v>903</v>
      </c>
      <c r="B39" s="9" t="s">
        <v>849</v>
      </c>
      <c r="C39" s="17">
        <v>1E-4</v>
      </c>
      <c r="D39" s="29">
        <f>IF(Table5[[#This Row],[Mass (g)]]="","",Table5[[#This Row],[Mass (g)]]*VLOOKUP(Table5[[#This Row],[Nuclide]],Doedata,4)*37000000000)</f>
        <v>2.5167468080000002</v>
      </c>
      <c r="E39" s="10" t="s">
        <v>30</v>
      </c>
      <c r="F39" s="10" t="s">
        <v>823</v>
      </c>
      <c r="G39" s="10">
        <v>30</v>
      </c>
      <c r="H39" s="10" t="s">
        <v>873</v>
      </c>
      <c r="I39" s="10">
        <v>1</v>
      </c>
      <c r="J39" s="25">
        <f>IF(Table5[[#This Row],[Activity (Bq)]]="","",Table5[[#This Row],[Activity (Bq)]]/37000000000)</f>
        <v>6.8020184000000004E-11</v>
      </c>
      <c r="AD39" s="28" t="s">
        <v>71</v>
      </c>
      <c r="AE39" s="16"/>
      <c r="AF39" s="16"/>
      <c r="AG39" s="16" t="s">
        <v>829</v>
      </c>
      <c r="AH39" s="16"/>
    </row>
    <row r="40" spans="1:34">
      <c r="A40" s="9" t="s">
        <v>904</v>
      </c>
      <c r="B40" s="9" t="s">
        <v>849</v>
      </c>
      <c r="C40" s="17">
        <v>1E-4</v>
      </c>
      <c r="D40" s="29">
        <f>IF(Table5[[#This Row],[Mass (g)]]="","",Table5[[#This Row],[Mass (g)]]*VLOOKUP(Table5[[#This Row],[Nuclide]],Doedata,4)*37000000000)</f>
        <v>2.5167468080000002</v>
      </c>
      <c r="E40" s="10" t="s">
        <v>30</v>
      </c>
      <c r="F40" s="10" t="s">
        <v>823</v>
      </c>
      <c r="G40" s="10">
        <v>30</v>
      </c>
      <c r="H40" s="10" t="s">
        <v>873</v>
      </c>
      <c r="I40" s="10">
        <v>1</v>
      </c>
      <c r="J40" s="25">
        <f>IF(Table5[[#This Row],[Activity (Bq)]]="","",Table5[[#This Row],[Activity (Bq)]]/37000000000)</f>
        <v>6.8020184000000004E-11</v>
      </c>
      <c r="AD40" s="28" t="s">
        <v>72</v>
      </c>
      <c r="AE40" s="16"/>
      <c r="AF40" s="16"/>
      <c r="AG40" s="16" t="s">
        <v>830</v>
      </c>
      <c r="AH40" s="16"/>
    </row>
    <row r="41" spans="1:34">
      <c r="A41" s="9" t="s">
        <v>905</v>
      </c>
      <c r="B41" s="9" t="s">
        <v>849</v>
      </c>
      <c r="C41" s="17">
        <v>1E-4</v>
      </c>
      <c r="D41" s="29">
        <f>IF(Table5[[#This Row],[Mass (g)]]="","",Table5[[#This Row],[Mass (g)]]*VLOOKUP(Table5[[#This Row],[Nuclide]],Doedata,4)*37000000000)</f>
        <v>2.5167468080000002</v>
      </c>
      <c r="E41" s="10" t="s">
        <v>30</v>
      </c>
      <c r="F41" s="10" t="s">
        <v>823</v>
      </c>
      <c r="G41" s="10">
        <v>30</v>
      </c>
      <c r="H41" s="10" t="s">
        <v>873</v>
      </c>
      <c r="I41" s="10">
        <v>1</v>
      </c>
      <c r="J41" s="25">
        <f>IF(Table5[[#This Row],[Activity (Bq)]]="","",Table5[[#This Row],[Activity (Bq)]]/37000000000)</f>
        <v>6.8020184000000004E-11</v>
      </c>
      <c r="AD41" s="28" t="s">
        <v>51</v>
      </c>
      <c r="AE41" s="16"/>
      <c r="AF41" s="16"/>
      <c r="AG41" s="16" t="s">
        <v>831</v>
      </c>
      <c r="AH41" s="16"/>
    </row>
    <row r="42" spans="1:34">
      <c r="A42" s="9" t="s">
        <v>906</v>
      </c>
      <c r="B42" s="9" t="s">
        <v>849</v>
      </c>
      <c r="C42" s="17">
        <v>1E-4</v>
      </c>
      <c r="D42" s="29">
        <f>IF(Table5[[#This Row],[Mass (g)]]="","",Table5[[#This Row],[Mass (g)]]*VLOOKUP(Table5[[#This Row],[Nuclide]],Doedata,4)*37000000000)</f>
        <v>2.5167468080000002</v>
      </c>
      <c r="E42" s="10" t="s">
        <v>30</v>
      </c>
      <c r="F42" s="10" t="s">
        <v>823</v>
      </c>
      <c r="G42" s="10">
        <v>30</v>
      </c>
      <c r="H42" s="10" t="s">
        <v>873</v>
      </c>
      <c r="I42" s="10">
        <v>1</v>
      </c>
      <c r="J42" s="25">
        <f>IF(Table5[[#This Row],[Activity (Bq)]]="","",Table5[[#This Row],[Activity (Bq)]]/37000000000)</f>
        <v>6.8020184000000004E-11</v>
      </c>
      <c r="AD42" s="28" t="s">
        <v>73</v>
      </c>
      <c r="AE42" s="16"/>
      <c r="AF42" s="16"/>
      <c r="AG42" s="16" t="s">
        <v>832</v>
      </c>
      <c r="AH42" s="16"/>
    </row>
    <row r="43" spans="1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1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2012-01-01T06:30:55Z</dcterms:modified>
</cp:coreProperties>
</file>