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" windowWidth="876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5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<sst xmlns="http://schemas.openxmlformats.org/spreadsheetml/2006/main" count="3293" uniqueCount="896">
  <si>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</si>
  <si>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</si>
  <si>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</si>
  <si>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</si>
  <si>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</si>
  <si>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</si>
  <si>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</si>
  <si>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</si>
  <si>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</si>
  <si>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</si>
  <si>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</si>
  <si>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</si>
  <si>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</si>
  <si>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</si>
  <si>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</si>
  <si>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</si>
  <si>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</si>
  <si>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</si>
  <si>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</si>
  <si>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</si>
  <si>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</si>
  <si>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</si>
  <si>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</si>
  <si>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</si>
  <si>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</si>
  <si>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</si>
  <si>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</si>
  <si>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</si>
  <si>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</si>
  <si>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</si>
  <si>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</si>
  <si>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</si>
  <si>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</si>
  <si>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</si>
  <si>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</si>
  <si>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</si>
  <si>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</si>
  <si>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</si>
  <si>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</si>
  <si>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</si>
  <si>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</si>
  <si>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</si>
  <si>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</si>
  <si>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</si>
  <si>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</si>
  <si>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</si>
  <si>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</si>
  <si>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</si>
  <si>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</si>
  <si>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</si>
  <si>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</si>
  <si>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</si>
  <si>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</si>
  <si>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</si>
  <si>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</si>
  <si>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</si>
  <si>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</si>
  <si>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</si>
  <si>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</si>
  <si>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</si>
  <si>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</si>
  <si>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</si>
  <si>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</si>
  <si>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</si>
  <si>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</si>
  <si>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</si>
  <si>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</si>
  <si>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</si>
  <si>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</si>
  <si>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</si>
  <si>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</si>
  <si>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</si>
  <si>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</si>
  <si>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</si>
  <si>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</si>
  <si>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</si>
  <si>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</si>
  <si>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</si>
  <si>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</si>
  <si>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</si>
  <si>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</si>
  <si>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</si>
  <si>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</si>
  <si>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</si>
  <si>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</si>
  <si>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</si>
  <si>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</si>
  <si>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</si>
  <si>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</si>
  <si>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</si>
  <si>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</si>
  <si>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</si>
  <si>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</si>
  <si>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</si>
  <si>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</si>
  <si>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</si>
  <si>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</si>
  <si>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</si>
  <si>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</si>
  <si>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</si>
  <si>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</si>
  <si>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</si>
  <si>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</si>
  <si>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</si>
  <si>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</si>
  <si>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</si>
  <si>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</si>
  <si>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</si>
  <si>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</si>
  <si>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</si>
  <si>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</si>
  <si>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</si>
  <si>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</si>
  <si>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</si>
  <si>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</si>
  <si>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</si>
  <si>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</si>
  <si>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</si>
  <si>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</si>
  <si>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</si>
  <si>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</si>
  <si>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</si>
  <si>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</si>
  <si>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</si>
  <si>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</si>
  <si>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</si>
  <si>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</si>
  <si>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</si>
  <si>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</si>
  <si>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</si>
  <si>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</si>
  <si>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</si>
  <si>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</si>
  <si>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</si>
  <si>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</si>
  <si>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</si>
  <si>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</si>
  <si>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</si>
  <si>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</si>
  <si>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</si>
  <si>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</si>
  <si>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</si>
  <si>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</si>
  <si>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</si>
  <si>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</si>
  <si>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</si>
  <si>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</si>
  <si>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</si>
  <si>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</si>
  <si>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</si>
  <si>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</si>
  <si>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</si>
  <si>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</si>
  <si>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</si>
  <si>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</si>
  <si>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</si>
  <si>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</si>
  <si>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</si>
  <si>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</si>
  <si>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</si>
  <si>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</si>
  <si>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</si>
  <si>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</si>
  <si>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</si>
  <si>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</si>
  <si>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</si>
  <si>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</si>
  <si>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</si>
  <si>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</si>
  <si>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</si>
  <si>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</si>
  <si>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</si>
  <si>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</si>
  <si>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</si>
  <si>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</si>
  <si>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</si>
  <si>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</si>
  <si>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</si>
  <si>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</si>
  <si>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</si>
  <si>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</si>
  <si>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</si>
  <si>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</si>
  <si>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</si>
  <si>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</si>
  <si>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</si>
  <si>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</si>
  <si>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</si>
  <si>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</si>
  <si>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</si>
  <si>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</si>
  <si>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</si>
  <si>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</si>
  <si>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</si>
  <si>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</si>
  <si>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</si>
  <si>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</si>
  <si>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</si>
  <si>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</si>
  <si>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</si>
  <si>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</si>
  <si>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</si>
  <si>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</si>
  <si>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</si>
  <si>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</si>
  <si>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</si>
  <si>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</si>
  <si>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</si>
  <si>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</si>
  <si>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</si>
  <si>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</si>
  <si>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</si>
  <si>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</si>
  <si>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</si>
  <si>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</si>
  <si>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</si>
  <si>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</si>
  <si>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</si>
  <si>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</si>
  <si>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</si>
  <si>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</si>
  <si>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</si>
  <si>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</si>
  <si>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</si>
  <si>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</si>
  <si>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</si>
  <si>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</si>
  <si>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</si>
  <si>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</si>
  <si>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</si>
  <si>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</si>
  <si>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</si>
  <si>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</si>
  <si>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</si>
  <si>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</si>
  <si>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</si>
  <si>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</si>
  <si>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</si>
  <si>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</si>
  <si>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</si>
  <si>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</si>
  <si>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</si>
  <si>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</si>
  <si>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</si>
  <si>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</si>
  <si>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</si>
  <si>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</si>
  <si>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</si>
  <si>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</si>
  <si>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</si>
  <si>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</si>
  <si>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</si>
  <si>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</si>
  <si>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</si>
  <si>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</si>
  <si>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</si>
  <si>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</si>
  <si>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</si>
  <si>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</si>
  <si>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</si>
  <si>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</si>
  <si>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</si>
  <si>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</si>
  <si>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</si>
  <si>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</si>
  <si>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</si>
  <si>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</si>
  <si>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</si>
  <si>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</si>
  <si>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</si>
  <si>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</si>
  <si>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</si>
  <si>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</si>
  <si>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</si>
  <si>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</si>
  <si>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</si>
  <si>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</si>
  <si>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</si>
  <si>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</si>
  <si>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</si>
  <si>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</si>
  <si>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</si>
  <si>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</si>
  <si>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</si>
  <si>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</si>
  <si>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</si>
  <si>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</si>
  <si>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</si>
  <si>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</si>
  <si>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</si>
  <si>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</si>
  <si>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</si>
  <si>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</si>
  <si>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</si>
  <si>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</si>
  <si>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</si>
  <si>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</si>
  <si>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</si>
  <si>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</si>
  <si>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</si>
  <si>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</si>
  <si>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</si>
  <si>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</si>
  <si>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</si>
  <si>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</si>
  <si>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</si>
  <si>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</si>
  <si>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</si>
  <si>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</si>
  <si>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</si>
  <si>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</si>
  <si>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</si>
  <si>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</si>
  <si>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</si>
  <si>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</si>
  <si>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</si>
  <si>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</si>
  <si>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</si>
  <si>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</si>
  <si>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</si>
  <si>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</si>
  <si>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</si>
  <si>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</si>
  <si>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</si>
  <si>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</si>
  <si>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</si>
  <si>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</si>
  <si>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</si>
  <si>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</si>
  <si>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</si>
  <si>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</si>
  <si>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</si>
  <si>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</si>
  <si>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</si>
  <si>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</si>
  <si>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</si>
  <si>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</si>
  <si>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</si>
  <si>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</si>
  <si>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</si>
  <si>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</si>
  <si>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</si>
  <si>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</si>
  <si>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</si>
  <si>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</si>
  <si>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</si>
  <si>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</si>
  <si>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</si>
  <si>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</si>
  <si>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</si>
  <si>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</si>
  <si>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</si>
  <si>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</si>
  <si>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</si>
  <si>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</si>
  <si>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</si>
  <si>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</si>
  <si>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</si>
  <si>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</si>
  <si>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</si>
  <si>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</si>
  <si>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</si>
  <si>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</si>
  <si>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</si>
  <si>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</si>
  <si>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</si>
  <si>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</si>
  <si>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</si>
  <si>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</si>
  <si>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</si>
  <si>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</si>
  <si>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</si>
  <si>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</si>
  <si>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</si>
  <si>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</si>
  <si>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</si>
  <si>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</si>
  <si>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</si>
  <si>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</si>
  <si>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</si>
  <si>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</si>
  <si>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</si>
  <si>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</si>
  <si>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</si>
  <si>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</si>
  <si>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</si>
  <si>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</si>
  <si>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</si>
  <si>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</si>
  <si>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</si>
  <si>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</si>
  <si>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</si>
  <si>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</si>
  <si>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</si>
  <si>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</si>
  <si>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</si>
  <si>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</si>
  <si>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</si>
  <si>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</si>
  <si>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</si>
  <si>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</si>
  <si>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</si>
  <si>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</si>
  <si>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</si>
  <si>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</si>
  <si>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</si>
  <si>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</si>
  <si>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</si>
  <si>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</si>
  <si>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</si>
  <si>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</si>
  <si>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</si>
  <si>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</si>
  <si>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</si>
  <si>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</si>
  <si>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</si>
  <si>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</si>
  <si>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</si>
  <si>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</si>
  <si>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</si>
  <si>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</si>
  <si>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</si>
  <si>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</si>
  <si>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</si>
  <si>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</si>
  <si>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</si>
  <si>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</si>
  <si>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</si>
  <si>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</si>
  <si>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</si>
  <si>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</si>
  <si>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</si>
  <si>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</si>
  <si>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</si>
  <si>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</si>
  <si>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</si>
  <si>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</si>
  <si>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</si>
  <si>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</si>
  <si>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</si>
  <si>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</si>
  <si>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</si>
  <si>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</si>
  <si>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</si>
  <si>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</si>
  <si>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</si>
  <si>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</si>
  <si>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</si>
  <si>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</si>
  <si>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</si>
  <si>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</si>
  <si>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</si>
  <si>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</si>
  <si>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</si>
  <si>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</si>
  <si>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</si>
  <si>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</si>
  <si>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</si>
  <si>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</si>
  <si>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</si>
  <si>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</si>
  <si>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</si>
  <si>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</si>
  <si>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</si>
  <si>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</si>
  <si>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</si>
  <si>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</si>
  <si>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</si>
  <si>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</si>
  <si>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</si>
  <si>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</si>
  <si>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</si>
  <si>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</si>
  <si>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</si>
  <si>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</si>
  <si>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</si>
  <si>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</si>
  <si>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</si>
  <si>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</si>
  <si>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</si>
  <si>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</si>
  <si>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</si>
  <si>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</si>
  <si>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</si>
  <si>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</si>
  <si>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</si>
  <si>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</si>
  <si>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</si>
  <si>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</si>
  <si>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</si>
  <si>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</si>
  <si>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</si>
  <si>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</si>
  <si>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</si>
  <si>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</si>
  <si>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</si>
  <si>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</si>
  <si>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</si>
  <si>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</si>
  <si>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</si>
  <si>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</si>
  <si>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</si>
  <si>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</si>
  <si>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</si>
  <si>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</si>
  <si>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</si>
  <si>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</si>
  <si>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</si>
  <si>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</si>
  <si>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</si>
  <si>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</si>
  <si>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</si>
  <si>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</si>
  <si>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</si>
  <si>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</si>
  <si>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</si>
  <si>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</si>
  <si>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</si>
  <si>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</si>
  <si>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</si>
  <si>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</si>
  <si>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</si>
  <si>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</si>
  <si>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</si>
  <si>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</si>
  <si>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</si>
  <si>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</si>
  <si>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</si>
  <si>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</si>
  <si>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</si>
  <si>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</si>
  <si>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</si>
  <si>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</si>
  <si>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</si>
  <si>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</si>
  <si>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</si>
  <si>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</si>
  <si>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</si>
  <si>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</si>
  <si>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</si>
  <si>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</si>
  <si>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</si>
  <si>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</si>
  <si>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</si>
  <si>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</si>
  <si>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</si>
  <si>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</si>
  <si>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</si>
  <si>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</si>
  <si>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</si>
  <si>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</si>
  <si>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</si>
  <si>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</si>
  <si>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</si>
  <si>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</si>
  <si>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</si>
  <si>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</si>
  <si>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</si>
  <si>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</si>
  <si>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</si>
  <si>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</si>
  <si>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</si>
  <si>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</si>
  <si>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</si>
  <si>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</si>
  <si>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</si>
  <si>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</si>
  <si>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</si>
  <si>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</si>
  <si>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</si>
  <si>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</si>
  <si>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</si>
  <si>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</si>
  <si>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</si>
  <si>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</si>
  <si>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</si>
  <si>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</si>
  <si>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</si>
  <si>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</si>
  <si>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</si>
  <si>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</si>
  <si>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</si>
  <si>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</si>
  <si>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</si>
  <si>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</si>
  <si>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</si>
  <si>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</si>
  <si>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</si>
  <si>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</si>
  <si>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</si>
  <si>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</si>
  <si>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</si>
  <si>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</si>
  <si>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</si>
  <si>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</si>
  <si>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</si>
  <si>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</si>
  <si>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</si>
  <si>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</si>
  <si>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</si>
  <si>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</si>
  <si>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</si>
  <si>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</si>
  <si>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</si>
  <si>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</si>
  <si>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</si>
  <si>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</si>
  <si>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</si>
  <si>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</si>
  <si>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</si>
  <si>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</si>
  <si>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</si>
  <si>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</si>
  <si>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</si>
  <si>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</si>
  <si>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</si>
  <si>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</si>
  <si>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</si>
  <si>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</si>
  <si>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</si>
  <si>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</si>
  <si>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</si>
  <si>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</si>
  <si>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</si>
  <si>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</si>
  <si>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</si>
  <si>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</si>
  <si>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</si>
  <si>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</si>
  <si>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</si>
  <si>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</si>
  <si>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</si>
  <si>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</si>
  <si>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</si>
  <si>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</si>
  <si>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</si>
  <si>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</si>
  <si>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</si>
  <si>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</si>
  <si>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</si>
  <si>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</si>
  <si>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</si>
  <si>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</si>
  <si>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</si>
  <si>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</si>
  <si>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</si>
  <si>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</si>
  <si>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</si>
  <si>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</si>
  <si>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</si>
  <si>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</si>
  <si>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</si>
  <si>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</si>
  <si>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</si>
  <si>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</si>
  <si>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</si>
  <si>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</si>
  <si>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</si>
  <si>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</si>
  <si>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</si>
  <si>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</si>
  <si>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</si>
  <si>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</si>
  <si>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</si>
  <si>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</si>
  <si>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</si>
  <si>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</si>
  <si>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</si>
  <si>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</si>
  <si>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</si>
  <si>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</si>
  <si>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</si>
  <si>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</si>
  <si>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</si>
  <si>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</si>
  <si>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</si>
  <si>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</si>
  <si>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</si>
  <si>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</si>
  <si>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</si>
  <si>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</si>
  <si>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</si>
  <si>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</si>
  <si>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</si>
  <si>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</si>
  <si>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</si>
  <si>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</si>
  <si>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</si>
  <si>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</si>
  <si>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</si>
  <si>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</si>
  <si>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</si>
  <si>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</si>
  <si>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</si>
  <si>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</si>
  <si>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</si>
  <si>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</si>
  <si>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</si>
  <si>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</si>
  <si>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</si>
  <si>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</si>
  <si>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</si>
  <si>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</si>
  <si>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</si>
  <si>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</si>
  <si>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</si>
  <si>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</si>
  <si>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</si>
  <si>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</si>
  <si>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</si>
  <si>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</si>
  <si>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</si>
  <si>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</si>
  <si>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</si>
  <si>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</si>
  <si>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</si>
  <si>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</si>
  <si>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</si>
  <si>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</si>
  <si>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</si>
  <si>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</si>
  <si>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</si>
  <si>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</si>
  <si>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</si>
  <si>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</si>
  <si>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</si>
  <si>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</si>
  <si>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</si>
  <si>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</si>
  <si>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</si>
  <si>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</si>
  <si>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</si>
  <si>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</si>
  <si>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</si>
  <si>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</si>
  <si>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</si>
  <si>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</si>
  <si>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</si>
  <si>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</si>
  <si>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</si>
  <si>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</si>
  <si>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</si>
  <si>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</si>
  <si>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</si>
  <si>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</si>
  <si>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</si>
  <si>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</si>
  <si>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</si>
  <si>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</si>
  <si>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</si>
  <si>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</si>
  <si>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</si>
  <si>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</si>
  <si>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</si>
  <si>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</si>
  <si>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</si>
  <si>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</si>
  <si>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</si>
  <si>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</si>
  <si>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</si>
  <si>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</si>
  <si>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</si>
  <si>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</si>
  <si>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</si>
  <si>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</si>
  <si>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</si>
  <si>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</si>
  <si>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</si>
  <si>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</si>
  <si>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</si>
  <si>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</si>
  <si>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</si>
  <si>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</si>
  <si>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</si>
  <si>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</si>
  <si>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</si>
  <si>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</si>
  <si>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</si>
  <si>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</si>
  <si>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</si>
  <si>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</si>
  <si>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</si>
  <si>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</si>
  <si>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</si>
  <si>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</si>
  <si>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</si>
  <si>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</si>
  <si>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</si>
  <si>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</si>
  <si>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</si>
  <si>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</si>
  <si>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</si>
  <si>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</si>
  <si>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</si>
  <si>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</si>
  <si>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</si>
  <si>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</si>
  <si>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</si>
  <si>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</si>
  <si>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</si>
  <si>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</si>
  <si>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</si>
  <si>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</si>
  <si>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</si>
  <si>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</si>
  <si>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</si>
  <si>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</si>
  <si>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</si>
  <si>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</si>
  <si>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</si>
  <si>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</si>
  <si>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</si>
  <si>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</si>
  <si>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</si>
  <si>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</si>
  <si>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</si>
  <si>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</si>
  <si>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</si>
  <si>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</si>
  <si>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</si>
  <si>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</si>
  <si>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</si>
  <si>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</si>
  <si>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</si>
  <si>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</si>
  <si>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</si>
  <si>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</si>
  <si>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</si>
  <si>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</si>
  <si>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</si>
  <si>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</si>
  <si>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</si>
  <si>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</si>
  <si>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</si>
  <si>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</si>
  <si>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</si>
  <si>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</si>
  <si>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</si>
  <si>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</si>
  <si>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</si>
  <si>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</si>
  <si>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</si>
  <si>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</si>
  <si>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</si>
  <si>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</si>
  <si>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</si>
  <si>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</si>
  <si>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</si>
  <si>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</si>
  <si>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</si>
  <si>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</si>
  <si>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</si>
  <si>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</si>
  <si>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</si>
  <si>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</si>
  <si>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</si>
  <si>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</si>
  <si>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</si>
  <si>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</si>
  <si>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</si>
  <si>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</si>
  <si>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</si>
  <si>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</si>
  <si>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</si>
  <si>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</si>
  <si>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</si>
  <si>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</si>
  <si>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</si>
  <si>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</si>
  <si>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</si>
  <si>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</si>
  <si>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</si>
  <si>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</si>
  <si>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</si>
  <si>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</si>
  <si>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</si>
  <si>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</si>
  <si>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</si>
  <si>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Bi</t>
  </si>
  <si>
    <t>Yuqiang</t>
  </si>
  <si>
    <t>University of Michigan</t>
  </si>
  <si>
    <t>1351 Beal Ave.</t>
  </si>
  <si>
    <t>Ann Arbor</t>
  </si>
  <si>
    <t>MI</t>
  </si>
  <si>
    <t>USA</t>
  </si>
  <si>
    <t>JRC_column_1_1</t>
  </si>
  <si>
    <t>JRC_column_1_2</t>
  </si>
  <si>
    <t>JRC_column_1_3</t>
  </si>
  <si>
    <t>JRC_column_1_4</t>
  </si>
  <si>
    <t>JRC_column_2_1</t>
  </si>
  <si>
    <t>JRC_column_2_2</t>
  </si>
  <si>
    <t>JRC_column_2_3</t>
  </si>
  <si>
    <t>JRC_column_2_4</t>
  </si>
  <si>
    <t>JRC_column_2_5</t>
  </si>
  <si>
    <t>JRC_column_1_5</t>
  </si>
  <si>
    <t>BL4-3 4-1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</si>
</sst>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9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  <xf numFmtId="11" fontId="1" fillId="0" borderId="0" xfId="0" applyNumberFormat="1" applyFont="1"/>
    <xf numFmtId="0" fontId="1" fillId="0" borderId="0" xfId="0" applyFont="1"/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1" sqref="B11"/>
    </sheetView>
  </sheetViews>
  <sheetFormatPr defaultColWidth="9.109375" defaultRowHeight="14.4"/>
  <cols>
    <col min="1" max="1" width="20.88671875" style="13" bestFit="1" customWidth="1"/>
    <col min="2" max="2" width="38.6640625" style="13" customWidth="1"/>
    <col min="3" max="4" width="17.44140625" style="13" customWidth="1"/>
    <col min="5" max="5" width="15.6640625" style="14" customWidth="1"/>
    <col min="6" max="6" width="20.6640625" style="14" customWidth="1"/>
    <col min="7" max="7" width="16.33203125" style="14" customWidth="1"/>
    <col min="8" max="8" width="16.88671875" style="14" customWidth="1"/>
    <col min="9" max="9" width="29.109375" style="13" bestFit="1" customWidth="1"/>
    <col min="10" max="10" width="13.6640625" style="13" customWidth="1"/>
    <col min="11" max="11" width="13.5546875" style="13" customWidth="1"/>
    <col min="12" max="29" width="9.109375" style="13"/>
    <col min="30" max="30" width="21.33203125" style="13" customWidth="1"/>
    <col min="31" max="16384" width="9.10937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878</v>
      </c>
    </row>
    <row r="3" spans="1:3">
      <c r="A3" s="22" t="s">
        <v>9</v>
      </c>
      <c r="B3" s="15" t="s">
        <v>879</v>
      </c>
    </row>
    <row r="4" spans="1:3">
      <c r="A4" s="22" t="s">
        <v>12</v>
      </c>
      <c r="B4" s="15" t="s">
        <v>880</v>
      </c>
    </row>
    <row r="5" spans="1:3">
      <c r="A5" s="22" t="s">
        <v>10</v>
      </c>
      <c r="B5" s="15" t="s">
        <v>881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882</v>
      </c>
    </row>
    <row r="8" spans="1:3">
      <c r="A8" s="22" t="s">
        <v>14</v>
      </c>
      <c r="B8" s="15" t="s">
        <v>883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884</v>
      </c>
    </row>
    <row r="11" spans="1:3">
      <c r="A11" s="22" t="s">
        <v>26</v>
      </c>
      <c r="B11" s="15">
        <v>7347639661</v>
      </c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40655</v>
      </c>
    </row>
    <row r="14" spans="1:3">
      <c r="A14" s="22" t="s">
        <v>41</v>
      </c>
      <c r="B14" s="36" t="s">
        <v>895</v>
      </c>
    </row>
    <row r="15" spans="1:3">
      <c r="A15" s="22" t="s">
        <v>40</v>
      </c>
      <c r="B15" s="16">
        <v>40686</v>
      </c>
      <c r="C15" s="13" t="s">
        <v>854</v>
      </c>
    </row>
    <row r="16" spans="1:3">
      <c r="A16" s="22" t="s">
        <v>811</v>
      </c>
      <c r="B16" s="18">
        <v>40689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/>
      <c r="C18" s="13" t="s">
        <v>43</v>
      </c>
    </row>
    <row r="19" spans="1:34">
      <c r="A19" s="22" t="s">
        <v>808</v>
      </c>
      <c r="B19" s="15">
        <v>12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885</v>
      </c>
      <c r="B24" s="13" t="s">
        <v>849</v>
      </c>
      <c r="C24" s="23">
        <v>1E-4</v>
      </c>
      <c r="D24" s="35">
        <f>IF(Table5[[#This Row],[Mass (g)]]="","",Table5[[#This Row],[Mass (g)]]*VLOOKUP(Table5[[#This Row],[Nuclide]],Doedata,4)*37000000000)</f>
        <v>2.5167468080000002</v>
      </c>
      <c r="E24" s="14" t="s">
        <v>820</v>
      </c>
      <c r="F24" s="14" t="s">
        <v>823</v>
      </c>
      <c r="G24" s="14">
        <v>30</v>
      </c>
      <c r="H24" s="14" t="s">
        <v>873</v>
      </c>
      <c r="I24" s="14">
        <v>1</v>
      </c>
      <c r="J24" s="31">
        <f>IF(Table5[[#This Row],[Activity (Bq)]]="","",Table5[[#This Row],[Activity (Bq)]]/37000000000)</f>
        <v>6.8020184000000004E-11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886</v>
      </c>
      <c r="B25" s="13" t="s">
        <v>849</v>
      </c>
      <c r="C25" s="23">
        <v>1E-4</v>
      </c>
      <c r="D25" s="35">
        <f>IF(Table5[[#This Row],[Mass (g)]]="","",Table5[[#This Row],[Mass (g)]]*VLOOKUP(Table5[[#This Row],[Nuclide]],Doedata,4)*37000000000)</f>
        <v>2.5167468080000002</v>
      </c>
      <c r="E25" s="14" t="s">
        <v>820</v>
      </c>
      <c r="F25" s="14" t="s">
        <v>823</v>
      </c>
      <c r="G25" s="14">
        <v>30</v>
      </c>
      <c r="H25" s="14" t="s">
        <v>873</v>
      </c>
      <c r="I25" s="14">
        <v>1</v>
      </c>
      <c r="J25" s="31">
        <f>IF(Table5[[#This Row],[Activity (Bq)]]="","",Table5[[#This Row],[Activity (Bq)]]/37000000000)</f>
        <v>6.8020184000000004E-11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887</v>
      </c>
      <c r="B26" s="13" t="s">
        <v>849</v>
      </c>
      <c r="C26" s="23">
        <v>1E-4</v>
      </c>
      <c r="D26" s="35">
        <f>IF(Table5[[#This Row],[Mass (g)]]="","",Table5[[#This Row],[Mass (g)]]*VLOOKUP(Table5[[#This Row],[Nuclide]],Doedata,4)*37000000000)</f>
        <v>2.5167468080000002</v>
      </c>
      <c r="E26" s="14" t="s">
        <v>820</v>
      </c>
      <c r="F26" s="14" t="s">
        <v>823</v>
      </c>
      <c r="G26" s="14">
        <v>30</v>
      </c>
      <c r="H26" s="14" t="s">
        <v>873</v>
      </c>
      <c r="I26" s="14">
        <v>1</v>
      </c>
      <c r="J26" s="31">
        <f>IF(Table5[[#This Row],[Activity (Bq)]]="","",Table5[[#This Row],[Activity (Bq)]]/37000000000)</f>
        <v>6.8020184000000004E-11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888</v>
      </c>
      <c r="B27" s="13" t="s">
        <v>849</v>
      </c>
      <c r="C27" s="23">
        <v>1E-4</v>
      </c>
      <c r="D27" s="35">
        <f>IF(Table5[[#This Row],[Mass (g)]]="","",Table5[[#This Row],[Mass (g)]]*VLOOKUP(Table5[[#This Row],[Nuclide]],Doedata,4)*37000000000)</f>
        <v>2.5167468080000002</v>
      </c>
      <c r="E27" s="14" t="s">
        <v>820</v>
      </c>
      <c r="F27" s="14" t="s">
        <v>823</v>
      </c>
      <c r="G27" s="14">
        <v>30</v>
      </c>
      <c r="H27" s="14" t="s">
        <v>873</v>
      </c>
      <c r="I27" s="14">
        <v>1</v>
      </c>
      <c r="J27" s="31">
        <f>IF(Table5[[#This Row],[Activity (Bq)]]="","",Table5[[#This Row],[Activity (Bq)]]/37000000000)</f>
        <v>6.8020184000000004E-11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894</v>
      </c>
      <c r="B28" s="13" t="s">
        <v>849</v>
      </c>
      <c r="C28" s="23">
        <v>1E-4</v>
      </c>
      <c r="D28" s="35">
        <f>IF(Table5[[#This Row],[Mass (g)]]="","",Table5[[#This Row],[Mass (g)]]*VLOOKUP(Table5[[#This Row],[Nuclide]],Doedata,4)*37000000000)</f>
        <v>2.5167468080000002</v>
      </c>
      <c r="E28" s="14" t="s">
        <v>820</v>
      </c>
      <c r="F28" s="14" t="s">
        <v>823</v>
      </c>
      <c r="G28" s="14">
        <v>30</v>
      </c>
      <c r="H28" s="14" t="s">
        <v>873</v>
      </c>
      <c r="I28" s="14">
        <v>1</v>
      </c>
      <c r="J28" s="31">
        <f>IF(Table5[[#This Row],[Activity (Bq)]]="","",Table5[[#This Row],[Activity (Bq)]]/37000000000)</f>
        <v>6.8020184000000004E-11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889</v>
      </c>
      <c r="B29" s="13" t="s">
        <v>849</v>
      </c>
      <c r="C29" s="23">
        <v>1E-4</v>
      </c>
      <c r="D29" s="35">
        <f>IF(Table5[[#This Row],[Mass (g)]]="","",Table5[[#This Row],[Mass (g)]]*VLOOKUP(Table5[[#This Row],[Nuclide]],Doedata,4)*37000000000)</f>
        <v>2.5167468080000002</v>
      </c>
      <c r="E29" s="14" t="s">
        <v>820</v>
      </c>
      <c r="F29" s="14" t="s">
        <v>823</v>
      </c>
      <c r="G29" s="14">
        <v>30</v>
      </c>
      <c r="H29" s="14" t="s">
        <v>873</v>
      </c>
      <c r="I29" s="14">
        <v>1</v>
      </c>
      <c r="J29" s="31">
        <f>IF(Table5[[#This Row],[Activity (Bq)]]="","",Table5[[#This Row],[Activity (Bq)]]/37000000000)</f>
        <v>6.8020184000000004E-11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890</v>
      </c>
      <c r="B30" s="13" t="s">
        <v>849</v>
      </c>
      <c r="C30" s="23">
        <v>1E-4</v>
      </c>
      <c r="D30" s="35">
        <f>IF(Table5[[#This Row],[Mass (g)]]="","",Table5[[#This Row],[Mass (g)]]*VLOOKUP(Table5[[#This Row],[Nuclide]],Doedata,4)*37000000000)</f>
        <v>2.5167468080000002</v>
      </c>
      <c r="E30" s="14" t="s">
        <v>820</v>
      </c>
      <c r="F30" s="14" t="s">
        <v>823</v>
      </c>
      <c r="G30" s="14">
        <v>30</v>
      </c>
      <c r="H30" s="14" t="s">
        <v>873</v>
      </c>
      <c r="I30" s="14">
        <v>1</v>
      </c>
      <c r="J30" s="31">
        <f>IF(Table5[[#This Row],[Activity (Bq)]]="","",Table5[[#This Row],[Activity (Bq)]]/37000000000)</f>
        <v>6.8020184000000004E-11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891</v>
      </c>
      <c r="B31" s="13" t="s">
        <v>849</v>
      </c>
      <c r="C31" s="23">
        <v>1E-4</v>
      </c>
      <c r="D31" s="35">
        <f>IF(Table5[[#This Row],[Mass (g)]]="","",Table5[[#This Row],[Mass (g)]]*VLOOKUP(Table5[[#This Row],[Nuclide]],Doedata,4)*37000000000)</f>
        <v>2.5167468080000002</v>
      </c>
      <c r="E31" s="14" t="s">
        <v>820</v>
      </c>
      <c r="F31" s="14" t="s">
        <v>823</v>
      </c>
      <c r="G31" s="14">
        <v>30</v>
      </c>
      <c r="H31" s="14" t="s">
        <v>873</v>
      </c>
      <c r="I31" s="14">
        <v>1</v>
      </c>
      <c r="J31" s="31">
        <f>IF(Table5[[#This Row],[Activity (Bq)]]="","",Table5[[#This Row],[Activity (Bq)]]/37000000000)</f>
        <v>6.8020184000000004E-11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892</v>
      </c>
      <c r="B32" s="13" t="s">
        <v>849</v>
      </c>
      <c r="C32" s="23">
        <v>1E-4</v>
      </c>
      <c r="D32" s="35">
        <f>IF(Table5[[#This Row],[Mass (g)]]="","",Table5[[#This Row],[Mass (g)]]*VLOOKUP(Table5[[#This Row],[Nuclide]],Doedata,4)*37000000000)</f>
        <v>2.5167468080000002</v>
      </c>
      <c r="E32" s="14" t="s">
        <v>820</v>
      </c>
      <c r="F32" s="14" t="s">
        <v>823</v>
      </c>
      <c r="G32" s="14">
        <v>30</v>
      </c>
      <c r="H32" s="14" t="s">
        <v>873</v>
      </c>
      <c r="I32" s="14">
        <v>1</v>
      </c>
      <c r="J32" s="31">
        <f>IF(Table5[[#This Row],[Activity (Bq)]]="","",Table5[[#This Row],[Activity (Bq)]]/37000000000)</f>
        <v>6.8020184000000004E-11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893</v>
      </c>
      <c r="B33" s="13" t="s">
        <v>849</v>
      </c>
      <c r="C33" s="23">
        <v>1E-4</v>
      </c>
      <c r="D33" s="35">
        <f>IF(Table5[[#This Row],[Mass (g)]]="","",Table5[[#This Row],[Mass (g)]]*VLOOKUP(Table5[[#This Row],[Nuclide]],Doedata,4)*37000000000)</f>
        <v>2.5167468080000002</v>
      </c>
      <c r="E33" s="14" t="s">
        <v>820</v>
      </c>
      <c r="F33" s="14" t="s">
        <v>823</v>
      </c>
      <c r="G33" s="14">
        <v>30</v>
      </c>
      <c r="H33" s="14" t="s">
        <v>873</v>
      </c>
      <c r="I33" s="14">
        <v>1</v>
      </c>
      <c r="J33" s="31">
        <f>IF(Table5[[#This Row],[Activity (Bq)]]="","",Table5[[#This Row],[Activity (Bq)]]/37000000000)</f>
        <v>6.8020184000000004E-11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892</v>
      </c>
      <c r="B34" s="13" t="s">
        <v>849</v>
      </c>
      <c r="C34" s="23">
        <v>1E-4</v>
      </c>
      <c r="D34" s="35">
        <f>IF(Table5[[#This Row],[Mass (g)]]="","",Table5[[#This Row],[Mass (g)]]*VLOOKUP(Table5[[#This Row],[Nuclide]],Doedata,4)*37000000000)</f>
        <v>2.5167468080000002</v>
      </c>
      <c r="E34" s="14" t="s">
        <v>820</v>
      </c>
      <c r="F34" s="14" t="s">
        <v>823</v>
      </c>
      <c r="G34" s="14">
        <v>30</v>
      </c>
      <c r="H34" s="14" t="s">
        <v>873</v>
      </c>
      <c r="I34" s="14">
        <v>1</v>
      </c>
      <c r="J34" s="31">
        <f>IF(Table5[[#This Row],[Activity (Bq)]]="","",Table5[[#This Row],[Activity (Bq)]]/37000000000)</f>
        <v>6.8020184000000004E-11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893</v>
      </c>
      <c r="B35" s="13" t="s">
        <v>849</v>
      </c>
      <c r="C35" s="23">
        <v>1E-4</v>
      </c>
      <c r="D35" s="35">
        <f>IF(Table5[[#This Row],[Mass (g)]]="","",Table5[[#This Row],[Mass (g)]]*VLOOKUP(Table5[[#This Row],[Nuclide]],Doedata,4)*37000000000)</f>
        <v>2.5167468080000002</v>
      </c>
      <c r="E35" s="14" t="s">
        <v>820</v>
      </c>
      <c r="F35" s="14" t="s">
        <v>823</v>
      </c>
      <c r="G35" s="14">
        <v>30</v>
      </c>
      <c r="H35" s="14" t="s">
        <v>873</v>
      </c>
      <c r="I35" s="14">
        <v>1</v>
      </c>
      <c r="J35" s="31">
        <f>IF(Table5[[#This Row],[Activity (Bq)]]="","",Table5[[#This Row],[Activity (Bq)]]/37000000000)</f>
        <v>6.8020184000000004E-11</v>
      </c>
      <c r="AD35" s="34" t="s">
        <v>67</v>
      </c>
      <c r="AE35" s="22"/>
      <c r="AF35" s="22"/>
      <c r="AG35" s="22" t="s">
        <v>860</v>
      </c>
      <c r="AH35" s="22"/>
    </row>
    <row r="36" spans="1:34">
      <c r="C36" s="23"/>
      <c r="D36" s="35" t="str">
        <f>IF(Table5[[#This Row],[Mass (g)]]="","",Table5[[#This Row],[Mass (g)]]*VLOOKUP(Table5[[#This Row],[Nuclide]],Doedata,4)*37000000000)</f>
        <v/>
      </c>
      <c r="I36" s="14"/>
      <c r="J36" s="31" t="str">
        <f>IF(Table5[[#This Row],[Activity (Bq)]]="","",Table5[[#This Row],[Activity (Bq)]]/37000000000)</f>
        <v/>
      </c>
      <c r="AD36" s="34" t="s">
        <v>68</v>
      </c>
      <c r="AE36" s="22"/>
      <c r="AF36" s="22"/>
      <c r="AG36" s="22" t="s">
        <v>861</v>
      </c>
      <c r="AH36" s="22"/>
    </row>
    <row r="37" spans="1:34">
      <c r="C37" s="23"/>
      <c r="D37" s="35" t="str">
        <f>IF(Table5[[#This Row],[Mass (g)]]="","",Table5[[#This Row],[Mass (g)]]*VLOOKUP(Table5[[#This Row],[Nuclide]],Doedata,4)*37000000000)</f>
        <v/>
      </c>
      <c r="I37" s="14"/>
      <c r="J37" s="31" t="str">
        <f>IF(Table5[[#This Row],[Activity (Bq)]]="","",Table5[[#This Row],[Activity (Bq)]]/37000000000)</f>
        <v/>
      </c>
      <c r="AD37" s="34" t="s">
        <v>69</v>
      </c>
      <c r="AE37" s="22"/>
      <c r="AF37" s="22"/>
      <c r="AG37" s="22" t="s">
        <v>862</v>
      </c>
      <c r="AH37" s="22"/>
    </row>
    <row r="38" spans="1:34">
      <c r="C38" s="23"/>
      <c r="D38" s="35" t="str">
        <f>IF(Table5[[#This Row],[Mass (g)]]="","",Table5[[#This Row],[Mass (g)]]*VLOOKUP(Table5[[#This Row],[Nuclide]],Doedata,4)*37000000000)</f>
        <v/>
      </c>
      <c r="I38" s="14"/>
      <c r="J38" s="31" t="str">
        <f>IF(Table5[[#This Row],[Activity (Bq)]]="","",Table5[[#This Row],[Activity (Bq)]]/37000000000)</f>
        <v/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4.4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D24" sqref="D24"/>
    </sheetView>
  </sheetViews>
  <sheetFormatPr defaultRowHeight="14.4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3" activePane="bottomLeft" state="frozenSplit"/>
      <selection activeCell="B682" sqref="B682"/>
      <selection pane="bottomLeft" activeCell="I686" sqref="I686:N707"/>
    </sheetView>
  </sheetViews>
  <sheetFormatPr defaultRowHeight="14.4"/>
  <cols>
    <col min="1" max="1" width="12.6640625" style="2" hidden="1" customWidth="1"/>
    <col min="2" max="4" width="12.6640625" style="2" customWidth="1"/>
    <col min="5" max="5" width="16.6640625" style="2" customWidth="1"/>
    <col min="6" max="8" width="12.664062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37"/>
      <c r="K696" s="37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37"/>
      <c r="K697" s="37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  <c r="J698" s="38"/>
      <c r="K698" s="38"/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  <c r="J699" s="38"/>
      <c r="K699" s="38"/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37"/>
      <c r="K700" s="37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v>8.7884996035433272</v>
      </c>
      <c r="D703" s="9">
        <v>12920429.03551</v>
      </c>
      <c r="E703" s="9">
        <v>6.8020183999999997E-7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mtorres</cp:lastModifiedBy>
  <cp:lastPrinted>2010-11-18T22:52:38Z</cp:lastPrinted>
  <dcterms:created xsi:type="dcterms:W3CDTF">2010-11-12T20:51:00Z</dcterms:created>
  <dcterms:modified xsi:type="dcterms:W3CDTF">2011-04-25T18:04:55Z</dcterms:modified>
</cp:coreProperties>
</file>