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codeName="ThisWorkbook" hidePivotFieldList="1" autoCompressPictures="0"/>
  <bookViews>
    <workbookView xWindow="1660" yWindow="1340" windowWidth="24880" windowHeight="164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externalReferences>
    <externalReference r:id="rId5"/>
  </externalReference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6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E20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<sst xmlns="http://schemas.openxmlformats.org/spreadsheetml/2006/main" count="3264" uniqueCount="899">
  <si>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</si>
  <si>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</si>
  <si>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</si>
  <si>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</si>
  <si>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</si>
  <si>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</si>
  <si>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</si>
  <si>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</si>
  <si>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</si>
  <si>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</si>
  <si>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</si>
  <si>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</si>
  <si>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</si>
  <si>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</si>
  <si>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</si>
  <si>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</si>
  <si>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</si>
  <si>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</si>
  <si>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</si>
  <si>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</si>
  <si>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</si>
  <si>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</si>
  <si>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</si>
  <si>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</si>
  <si>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</si>
  <si>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</si>
  <si>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</si>
  <si>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</si>
  <si>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</si>
  <si>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</si>
  <si>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</si>
  <si>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</si>
  <si>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</si>
  <si>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</si>
  <si>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</si>
  <si>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</si>
  <si>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</si>
  <si>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</si>
  <si>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</si>
  <si>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</si>
  <si>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</si>
  <si>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</si>
  <si>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</si>
  <si>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</si>
  <si>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</si>
  <si>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</si>
  <si>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</si>
  <si>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</si>
  <si>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</si>
  <si>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</si>
  <si>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</si>
  <si>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</si>
  <si>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</si>
  <si>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</si>
  <si>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</si>
  <si>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</si>
  <si>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</si>
  <si>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</si>
  <si>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</si>
  <si>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</si>
  <si>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</si>
  <si>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</si>
  <si>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</si>
  <si>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</si>
  <si>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</si>
  <si>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</si>
  <si>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</si>
  <si>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</si>
  <si>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</si>
  <si>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</si>
  <si>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</si>
  <si>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</si>
  <si>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</si>
  <si>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</si>
  <si>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</si>
  <si>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</si>
  <si>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</si>
  <si>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</si>
  <si>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</si>
  <si>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</si>
  <si>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</si>
  <si>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</si>
  <si>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</si>
  <si>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</si>
  <si>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</si>
  <si>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</si>
  <si>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</si>
  <si>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</si>
  <si>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</si>
  <si>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</si>
  <si>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</si>
  <si>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</si>
  <si>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</si>
  <si>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</si>
  <si>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</si>
  <si>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</si>
  <si>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</si>
  <si>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</si>
  <si>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</si>
  <si>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</si>
  <si>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</si>
  <si>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</si>
  <si>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</si>
  <si>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</si>
  <si>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</si>
  <si>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</si>
  <si>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</si>
  <si>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</si>
  <si>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</si>
  <si>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</si>
  <si>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</si>
  <si>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</si>
  <si>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</si>
  <si>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</si>
  <si>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</si>
  <si>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</si>
  <si>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</si>
  <si>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</si>
  <si>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</si>
  <si>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</si>
  <si>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</si>
  <si>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</si>
  <si>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</si>
  <si>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</si>
  <si>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</si>
  <si>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</si>
  <si>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</si>
  <si>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</si>
  <si>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</si>
  <si>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</si>
  <si>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</si>
  <si>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</si>
  <si>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</si>
  <si>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</si>
  <si>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</si>
  <si>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</si>
  <si>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</si>
  <si>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</si>
  <si>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</si>
  <si>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</si>
  <si>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</si>
  <si>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</si>
  <si>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</si>
  <si>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</si>
  <si>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</si>
  <si>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</si>
  <si>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</si>
  <si>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</si>
  <si>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</si>
  <si>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</si>
  <si>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</si>
  <si>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</si>
  <si>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</si>
  <si>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</si>
  <si>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</si>
  <si>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</si>
  <si>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</si>
  <si>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</si>
  <si>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</si>
  <si>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</si>
  <si>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</si>
  <si>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</si>
  <si>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</si>
  <si>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</si>
  <si>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</si>
  <si>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</si>
  <si>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</si>
  <si>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</si>
  <si>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</si>
  <si>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</si>
  <si>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</si>
  <si>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</si>
  <si>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</si>
  <si>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</si>
  <si>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</si>
  <si>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</si>
  <si>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</si>
  <si>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</si>
  <si>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</si>
  <si>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</si>
  <si>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</si>
  <si>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</si>
  <si>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</si>
  <si>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</si>
  <si>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</si>
  <si>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</si>
  <si>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</si>
  <si>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</si>
  <si>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</si>
  <si>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</si>
  <si>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</si>
  <si>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</si>
  <si>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</si>
  <si>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</si>
  <si>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</si>
  <si>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</si>
  <si>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</si>
  <si>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</si>
  <si>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</si>
  <si>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</si>
  <si>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</si>
  <si>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</si>
  <si>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</si>
  <si>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</si>
  <si>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</si>
  <si>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</si>
  <si>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</si>
  <si>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</si>
  <si>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</si>
  <si>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</si>
  <si>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</si>
  <si>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</si>
  <si>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</si>
  <si>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</si>
  <si>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</si>
  <si>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</si>
  <si>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</si>
  <si>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</si>
  <si>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</si>
  <si>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</si>
  <si>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</si>
  <si>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</si>
  <si>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</si>
  <si>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</si>
  <si>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</si>
  <si>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</si>
  <si>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</si>
  <si>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</si>
  <si>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</si>
  <si>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</si>
  <si>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</si>
  <si>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</si>
  <si>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</si>
  <si>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</si>
  <si>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</si>
  <si>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</si>
  <si>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</si>
  <si>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</si>
  <si>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</si>
  <si>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</si>
  <si>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</si>
  <si>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</si>
  <si>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</si>
  <si>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</si>
  <si>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</si>
  <si>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</si>
  <si>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</si>
  <si>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</si>
  <si>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</si>
  <si>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</si>
  <si>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</si>
  <si>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</si>
  <si>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</si>
  <si>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</si>
  <si>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</si>
  <si>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</si>
  <si>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</si>
  <si>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</si>
  <si>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</si>
  <si>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</si>
  <si>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</si>
  <si>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</si>
  <si>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</si>
  <si>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</si>
  <si>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</si>
  <si>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</si>
  <si>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</si>
  <si>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</si>
  <si>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</si>
  <si>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</si>
  <si>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</si>
  <si>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</si>
  <si>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</si>
  <si>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</si>
  <si>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</si>
  <si>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</si>
  <si>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</si>
  <si>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</si>
  <si>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</si>
  <si>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</si>
  <si>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</si>
  <si>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</si>
  <si>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</si>
  <si>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</si>
  <si>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</si>
  <si>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</si>
  <si>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</si>
  <si>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</si>
  <si>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</si>
  <si>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</si>
  <si>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</si>
  <si>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</si>
  <si>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</si>
  <si>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</si>
  <si>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</si>
  <si>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</si>
  <si>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</si>
  <si>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</si>
  <si>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</si>
  <si>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</si>
  <si>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</si>
  <si>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</si>
  <si>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</si>
  <si>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</si>
  <si>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</si>
  <si>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</si>
  <si>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</si>
  <si>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</si>
  <si>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</si>
  <si>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</si>
  <si>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</si>
  <si>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</si>
  <si>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</si>
  <si>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</si>
  <si>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</si>
  <si>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</si>
  <si>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</si>
  <si>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</si>
  <si>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</si>
  <si>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</si>
  <si>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</si>
  <si>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</si>
  <si>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</si>
  <si>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</si>
  <si>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</si>
  <si>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</si>
  <si>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</si>
  <si>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</si>
  <si>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</si>
  <si>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</si>
  <si>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</si>
  <si>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</si>
  <si>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</si>
  <si>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</si>
  <si>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</si>
  <si>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</si>
  <si>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</si>
  <si>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</si>
  <si>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</si>
  <si>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</si>
  <si>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</si>
  <si>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</si>
  <si>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</si>
  <si>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</si>
  <si>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</si>
  <si>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</si>
  <si>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</si>
  <si>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</si>
  <si>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</si>
  <si>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</si>
  <si>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</si>
  <si>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</si>
  <si>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</si>
  <si>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</si>
  <si>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</si>
  <si>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</si>
  <si>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</si>
  <si>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</si>
  <si>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</si>
  <si>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</si>
  <si>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</si>
  <si>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</si>
  <si>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</si>
  <si>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</si>
  <si>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</si>
  <si>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</si>
  <si>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</si>
  <si>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</si>
  <si>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</si>
  <si>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</si>
  <si>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</si>
  <si>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</si>
  <si>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</si>
  <si>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</si>
  <si>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</si>
  <si>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</si>
  <si>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</si>
  <si>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</si>
  <si>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</si>
  <si>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</si>
  <si>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</si>
  <si>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</si>
  <si>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</si>
  <si>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</si>
  <si>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</si>
  <si>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</si>
  <si>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</si>
  <si>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</si>
  <si>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</si>
  <si>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</si>
  <si>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</si>
  <si>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</si>
  <si>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</si>
  <si>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</si>
  <si>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</si>
  <si>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</si>
  <si>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</si>
  <si>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</si>
  <si>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</si>
  <si>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</si>
  <si>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</si>
  <si>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</si>
  <si>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</si>
  <si>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</si>
  <si>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</si>
  <si>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</si>
  <si>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</si>
  <si>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</si>
  <si>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</si>
  <si>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</si>
  <si>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</si>
  <si>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</si>
  <si>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</si>
  <si>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</si>
  <si>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</si>
  <si>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</si>
  <si>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</si>
  <si>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</si>
  <si>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</si>
  <si>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</si>
  <si>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</si>
  <si>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</si>
  <si>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</si>
  <si>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</si>
  <si>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</si>
  <si>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</si>
  <si>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</si>
  <si>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</si>
  <si>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</si>
  <si>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</si>
  <si>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</si>
  <si>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</si>
  <si>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</si>
  <si>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</si>
  <si>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</si>
  <si>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</si>
  <si>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</si>
  <si>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</si>
  <si>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</si>
  <si>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</si>
  <si>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</si>
  <si>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</si>
  <si>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</si>
  <si>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</si>
  <si>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</si>
  <si>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</si>
  <si>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</si>
  <si>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</si>
  <si>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</si>
  <si>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</si>
  <si>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</si>
  <si>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</si>
  <si>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</si>
  <si>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</si>
  <si>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</si>
  <si>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</si>
  <si>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</si>
  <si>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</si>
  <si>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</si>
  <si>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</si>
  <si>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</si>
  <si>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</si>
  <si>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</si>
  <si>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</si>
  <si>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</si>
  <si>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</si>
  <si>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</si>
  <si>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</si>
  <si>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</si>
  <si>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</si>
  <si>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</si>
  <si>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</si>
  <si>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</si>
  <si>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</si>
  <si>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</si>
  <si>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</si>
  <si>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</si>
  <si>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</si>
  <si>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</si>
  <si>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</si>
  <si>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</si>
  <si>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</si>
  <si>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</si>
  <si>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</si>
  <si>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</si>
  <si>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</si>
  <si>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</si>
  <si>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</si>
  <si>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</si>
  <si>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</si>
  <si>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</si>
  <si>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</si>
  <si>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</si>
  <si>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</si>
  <si>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</si>
  <si>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</si>
  <si>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</si>
  <si>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</si>
  <si>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</si>
  <si>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</si>
  <si>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</si>
  <si>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</si>
  <si>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</si>
  <si>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</si>
  <si>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</si>
  <si>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</si>
  <si>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</si>
  <si>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</si>
  <si>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</si>
  <si>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</si>
  <si>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</si>
  <si>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</si>
  <si>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</si>
  <si>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</si>
  <si>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</si>
  <si>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</si>
  <si>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</si>
  <si>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</si>
  <si>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</si>
  <si>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</si>
  <si>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</si>
  <si>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</si>
  <si>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</si>
  <si>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</si>
  <si>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</si>
  <si>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</si>
  <si>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</si>
  <si>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</si>
  <si>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</si>
  <si>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</si>
  <si>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</si>
  <si>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</si>
  <si>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</si>
  <si>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</si>
  <si>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</si>
  <si>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</si>
  <si>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</si>
  <si>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</si>
  <si>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</si>
  <si>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</si>
  <si>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</si>
  <si>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</si>
  <si>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</si>
  <si>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</si>
  <si>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</si>
  <si>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</si>
  <si>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</si>
  <si>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</si>
  <si>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</si>
  <si>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</si>
  <si>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</si>
  <si>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</si>
  <si>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</si>
  <si>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</si>
  <si>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</si>
  <si>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</si>
  <si>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</si>
  <si>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</si>
  <si>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</si>
  <si>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</si>
  <si>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</si>
  <si>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</si>
  <si>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</si>
  <si>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</si>
  <si>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</si>
  <si>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</si>
  <si>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</si>
  <si>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</si>
  <si>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</si>
  <si>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</si>
  <si>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</si>
  <si>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</si>
  <si>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</si>
  <si>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</si>
  <si>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</si>
  <si>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</si>
  <si>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</si>
  <si>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</si>
  <si>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</si>
  <si>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</si>
  <si>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</si>
  <si>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</si>
  <si>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</si>
  <si>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</si>
  <si>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</si>
  <si>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</si>
  <si>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</si>
  <si>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</si>
  <si>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</si>
  <si>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</si>
  <si>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</si>
  <si>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</si>
  <si>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</si>
  <si>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</si>
  <si>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</si>
  <si>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</si>
  <si>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</si>
  <si>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</si>
  <si>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</si>
  <si>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</si>
  <si>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</si>
  <si>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</si>
  <si>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</si>
  <si>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</si>
  <si>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</si>
  <si>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</si>
  <si>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</si>
  <si>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</si>
  <si>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</si>
  <si>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</si>
  <si>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</si>
  <si>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</si>
  <si>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</si>
  <si>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</si>
  <si>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</si>
  <si>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</si>
  <si>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</si>
  <si>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</si>
  <si>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</si>
  <si>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</si>
  <si>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</si>
  <si>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</si>
  <si>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</si>
  <si>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</si>
  <si>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</si>
  <si>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</si>
  <si>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</si>
  <si>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</si>
  <si>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</si>
  <si>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</si>
  <si>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</si>
  <si>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</si>
  <si>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</si>
  <si>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</si>
  <si>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</si>
  <si>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</si>
  <si>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</si>
  <si>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</si>
  <si>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</si>
  <si>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</si>
  <si>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</si>
  <si>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</si>
  <si>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</si>
  <si>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</si>
  <si>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</si>
  <si>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</si>
  <si>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</si>
  <si>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</si>
  <si>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</si>
  <si>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</si>
  <si>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</si>
  <si>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</si>
  <si>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</si>
  <si>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</si>
  <si>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</si>
  <si>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</si>
  <si>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</si>
  <si>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</si>
  <si>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</si>
  <si>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</si>
  <si>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</si>
  <si>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</si>
  <si>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</si>
  <si>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</si>
  <si>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</si>
  <si>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</si>
  <si>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</si>
  <si>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</si>
  <si>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</si>
  <si>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</si>
  <si>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</si>
  <si>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</si>
  <si>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</si>
  <si>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</si>
  <si>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</si>
  <si>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</si>
  <si>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</si>
  <si>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</si>
  <si>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</si>
  <si>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</si>
  <si>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</si>
  <si>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</si>
  <si>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</si>
  <si>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</si>
  <si>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</si>
  <si>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</si>
  <si>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</si>
  <si>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</si>
  <si>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</si>
  <si>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</si>
  <si>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</si>
  <si>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</si>
  <si>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</si>
  <si>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</si>
  <si>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</si>
  <si>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</si>
  <si>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</si>
  <si>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</si>
  <si>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</si>
  <si>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</si>
  <si>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</si>
  <si>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</si>
  <si>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</si>
  <si>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</si>
  <si>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</si>
  <si>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</si>
  <si>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</si>
  <si>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</si>
  <si>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</si>
  <si>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</si>
  <si>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</si>
  <si>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</si>
  <si>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</si>
  <si>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</si>
  <si>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</si>
  <si>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</si>
  <si>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</si>
  <si>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</si>
  <si>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</si>
  <si>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</si>
  <si>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</si>
  <si>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</si>
  <si>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</si>
  <si>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</si>
  <si>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</si>
  <si>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</si>
  <si>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</si>
  <si>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</si>
  <si>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</si>
  <si>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</si>
  <si>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</si>
  <si>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</si>
  <si>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</si>
  <si>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</si>
  <si>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</si>
  <si>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</si>
  <si>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</si>
  <si>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</si>
  <si>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</si>
  <si>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</si>
  <si>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</si>
  <si>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</si>
  <si>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</si>
  <si>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</si>
  <si>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</si>
  <si>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</si>
  <si>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</si>
  <si>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</si>
  <si>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</si>
  <si>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</si>
  <si>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</si>
  <si>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</si>
  <si>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</si>
  <si>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</si>
  <si>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</si>
  <si>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</si>
  <si>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</si>
  <si>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</si>
  <si>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</si>
  <si>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</si>
  <si>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</si>
  <si>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</si>
  <si>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</si>
  <si>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</si>
  <si>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</si>
  <si>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</si>
  <si>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</si>
  <si>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</si>
  <si>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</si>
  <si>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</si>
  <si>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</si>
  <si>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</si>
  <si>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</si>
  <si>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</si>
  <si>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</si>
  <si>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</si>
  <si>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</si>
  <si>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</si>
  <si>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</si>
  <si>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</si>
  <si>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</si>
  <si>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</si>
  <si>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</si>
  <si>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</si>
  <si>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</si>
  <si>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</si>
  <si>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</si>
  <si>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</si>
  <si>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</si>
  <si>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</si>
  <si>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</si>
  <si>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</si>
  <si>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</si>
  <si>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</si>
  <si>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</si>
  <si>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</si>
  <si>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</si>
  <si>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</si>
  <si>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</si>
  <si>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</si>
  <si>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</si>
  <si>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</si>
  <si>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</si>
  <si>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</si>
  <si>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</si>
  <si>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</si>
  <si>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</si>
  <si>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</si>
  <si>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</si>
  <si>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</si>
  <si>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</si>
  <si>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</si>
  <si>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</si>
  <si>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</si>
  <si>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</si>
  <si>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</si>
  <si>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</si>
  <si>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</si>
  <si>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</si>
  <si>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</si>
  <si>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</si>
  <si>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</si>
  <si>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</si>
  <si>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</si>
  <si>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</si>
  <si>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</si>
  <si>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</si>
  <si>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</si>
  <si>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</si>
  <si>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</si>
  <si>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</si>
  <si>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</si>
  <si>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</si>
  <si>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</si>
  <si>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</si>
  <si>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</si>
  <si>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</si>
  <si>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</si>
  <si>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</si>
  <si>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</si>
  <si>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</si>
  <si>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</si>
  <si>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</si>
  <si>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</si>
  <si>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</si>
  <si>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</si>
  <si>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</si>
  <si>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</si>
  <si>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</si>
  <si>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</si>
  <si>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</si>
  <si>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</si>
  <si>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</si>
  <si>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</si>
  <si>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</si>
  <si>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</si>
  <si>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</si>
  <si>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</si>
  <si>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</si>
  <si>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</si>
  <si>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</si>
  <si>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</si>
  <si>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</si>
  <si>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</si>
  <si>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</si>
  <si>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</si>
  <si>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</si>
  <si>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</si>
  <si>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</si>
  <si>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</si>
  <si>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</si>
  <si>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</si>
  <si>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</si>
  <si>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</si>
  <si>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</si>
  <si>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</si>
  <si>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</si>
  <si>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</si>
  <si>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</si>
  <si>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</si>
  <si>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</si>
  <si>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</si>
  <si>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</si>
  <si>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</si>
  <si>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</si>
  <si>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</si>
  <si>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</si>
  <si>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</si>
  <si>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</si>
  <si>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>N/A</t>
  </si>
  <si>
    <t>oxide</t>
  </si>
  <si>
    <t>+41216936398</t>
  </si>
  <si>
    <t xml:space="preserve"> 4-3</t>
  </si>
  <si>
    <t>3rd March 2014</t>
  </si>
  <si>
    <t>5th March 2014</t>
  </si>
  <si>
    <t>25.02.2014</t>
  </si>
  <si>
    <t>activity sum  of B4-3</t>
  </si>
  <si>
    <t>sum of samples activity for B4-3 and B4-1</t>
  </si>
  <si>
    <t>FedEx  8995 7212 7021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</si>
</sst>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13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ylo%20(B4-1)%201-Day%20Notice-25-02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 Data (Enter Data Here)"/>
      <sheetName val="Nuclide Totals"/>
      <sheetName val="Example Data"/>
      <sheetName val="DOE-STD-1027-92 Data"/>
    </sheetNames>
    <sheetDataSet>
      <sheetData sheetId="0">
        <row r="20">
          <cell r="E20">
            <v>596.73599999999999</v>
          </cell>
        </row>
      </sheetData>
      <sheetData sheetId="1"/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E8" sqref="E8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891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895</v>
      </c>
    </row>
    <row r="15" spans="1:4">
      <c r="A15" s="17" t="s">
        <v>41</v>
      </c>
      <c r="B15" s="12" t="s">
        <v>892</v>
      </c>
      <c r="C15" s="9" t="s">
        <v>854</v>
      </c>
      <c r="D15" s="39"/>
    </row>
    <row r="16" spans="1:4">
      <c r="A16" s="17" t="s">
        <v>40</v>
      </c>
      <c r="B16" s="13" t="s">
        <v>893</v>
      </c>
      <c r="C16" s="9" t="s">
        <v>854</v>
      </c>
    </row>
    <row r="17" spans="1:34">
      <c r="A17" s="17" t="s">
        <v>811</v>
      </c>
      <c r="B17" s="13" t="s">
        <v>894</v>
      </c>
      <c r="C17" s="9" t="s">
        <v>853</v>
      </c>
    </row>
    <row r="18" spans="1:34">
      <c r="A18" s="17" t="s">
        <v>42</v>
      </c>
      <c r="B18" s="11" t="s">
        <v>889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  <c r="E19" s="10" t="s">
        <v>896</v>
      </c>
      <c r="G19" s="10" t="s">
        <v>897</v>
      </c>
    </row>
    <row r="20" spans="1:34">
      <c r="A20" s="17" t="s">
        <v>808</v>
      </c>
      <c r="B20" s="38">
        <v>1</v>
      </c>
      <c r="E20" s="42">
        <f>SUM(D24:D27)</f>
        <v>397.82399999999996</v>
      </c>
      <c r="G20" s="42">
        <f>E20+'[1]Notice Data (Enter Data Here)'!$E$20</f>
        <v>994.56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8.0000000000000002E-3</v>
      </c>
      <c r="D24" s="30">
        <f>IF(Table5[[#This Row],[Mass (g)]]="","",Table5[[#This Row],[Mass (g)]]*VLOOKUP(Table5[[#This Row],[Nuclide]],Doedata,4)*37000000000)</f>
        <v>99.455999999999989</v>
      </c>
      <c r="E24" s="10" t="s">
        <v>820</v>
      </c>
      <c r="F24" s="10" t="s">
        <v>890</v>
      </c>
      <c r="G24" s="10">
        <v>1</v>
      </c>
      <c r="H24" s="10" t="s">
        <v>873</v>
      </c>
      <c r="I24" s="10" t="s">
        <v>898</v>
      </c>
      <c r="J24" s="25">
        <f>IF(Table5[[#This Row],[Activity (Bq)]]="","",Table5[[#This Row],[Activity (Bq)]]/37000000000)</f>
        <v>2.6879999999999998E-9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8.0000000000000002E-3</v>
      </c>
      <c r="D25" s="30">
        <f>IF(Table5[[#This Row],[Mass (g)]]="","",Table5[[#This Row],[Mass (g)]]*VLOOKUP(Table5[[#This Row],[Nuclide]],Doedata,4)*37000000000)</f>
        <v>99.455999999999989</v>
      </c>
      <c r="E25" s="10" t="s">
        <v>820</v>
      </c>
      <c r="F25" s="10" t="s">
        <v>890</v>
      </c>
      <c r="G25" s="10">
        <v>1</v>
      </c>
      <c r="H25" s="10" t="s">
        <v>873</v>
      </c>
      <c r="I25" s="10" t="s">
        <v>898</v>
      </c>
      <c r="J25" s="25">
        <f>IF(Table5[[#This Row],[Activity (Bq)]]="","",Table5[[#This Row],[Activity (Bq)]]/37000000000)</f>
        <v>2.6879999999999998E-9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8.0000000000000002E-3</v>
      </c>
      <c r="D26" s="30">
        <f>IF(Table5[[#This Row],[Mass (g)]]="","",Table5[[#This Row],[Mass (g)]]*VLOOKUP(Table5[[#This Row],[Nuclide]],Doedata,4)*37000000000)</f>
        <v>99.455999999999989</v>
      </c>
      <c r="E26" s="10" t="s">
        <v>820</v>
      </c>
      <c r="F26" s="10" t="s">
        <v>890</v>
      </c>
      <c r="G26" s="10">
        <v>1</v>
      </c>
      <c r="H26" s="10" t="s">
        <v>873</v>
      </c>
      <c r="I26" s="10" t="s">
        <v>898</v>
      </c>
      <c r="J26" s="25">
        <f>IF(Table5[[#This Row],[Activity (Bq)]]="","",Table5[[#This Row],[Activity (Bq)]]/37000000000)</f>
        <v>2.6879999999999998E-9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8.0000000000000002E-3</v>
      </c>
      <c r="D27" s="30">
        <f>IF(Table5[[#This Row],[Mass (g)]]="","",Table5[[#This Row],[Mass (g)]]*VLOOKUP(Table5[[#This Row],[Nuclide]],Doedata,4)*37000000000)</f>
        <v>99.455999999999989</v>
      </c>
      <c r="E27" s="10" t="s">
        <v>820</v>
      </c>
      <c r="F27" s="10" t="s">
        <v>890</v>
      </c>
      <c r="G27" s="10">
        <v>1</v>
      </c>
      <c r="H27" s="10" t="s">
        <v>873</v>
      </c>
      <c r="I27" s="10" t="s">
        <v>898</v>
      </c>
      <c r="J27" s="25">
        <f>IF(Table5[[#This Row],[Activity (Bq)]]="","",Table5[[#This Row],[Activity (Bq)]]/37000000000)</f>
        <v>2.6879999999999998E-9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0" t="str">
        <f>IF(Table5[[#This Row],[Mass (g)]]="","",Table5[[#This Row],[Mass (g)]]*VLOOKUP(Table5[[#This Row],[Nuclide]],Doedata,4)*37000000000)</f>
        <v/>
      </c>
      <c r="I28" s="10"/>
      <c r="J28" s="25" t="str">
        <f>IF(Table5[[#This Row],[Activity (Bq)]]="","",Table5[[#This Row],[Activity (Bq)]]/37000000000)</f>
        <v/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0" t="str">
        <f>IF(Table5[[#This Row],[Mass (g)]]="","",Table5[[#This Row],[Mass (g)]]*VLOOKUP(Table5[[#This Row],[Nuclide]],Doedata,4)*37000000000)</f>
        <v/>
      </c>
      <c r="I29" s="10"/>
      <c r="J29" s="25" t="str">
        <f>IF(Table5[[#This Row],[Activity (Bq)]]="","",Table5[[#This Row],[Activity (Bq)]]/37000000000)</f>
        <v/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0" t="str">
        <f>IF(Table5[[#This Row],[Mass (g)]]="","",Table5[[#This Row],[Mass (g)]]*VLOOKUP(Table5[[#This Row],[Nuclide]],Doedata,4)*37000000000)</f>
        <v/>
      </c>
      <c r="I30" s="10"/>
      <c r="J30" s="25" t="str">
        <f>IF(Table5[[#This Row],[Activity (Bq)]]="","",Table5[[#This Row],[Activity (Bq)]]/37000000000)</f>
        <v/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0" t="str">
        <f>IF(Table5[[#This Row],[Mass (g)]]="","",Table5[[#This Row],[Mass (g)]]*VLOOKUP(Table5[[#This Row],[Nuclide]],Doedata,4)*37000000000)</f>
        <v/>
      </c>
      <c r="I31" s="10"/>
      <c r="J31" s="25" t="str">
        <f>IF(Table5[[#This Row],[Activity (Bq)]]="","",Table5[[#This Row],[Activity (Bq)]]/37000000000)</f>
        <v/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0" t="str">
        <f>IF(Table5[[#This Row],[Mass (g)]]="","",Table5[[#This Row],[Mass (g)]]*VLOOKUP(Table5[[#This Row],[Nuclide]],Doedata,4)*37000000000)</f>
        <v/>
      </c>
      <c r="I32" s="10"/>
      <c r="J32" s="25" t="str">
        <f>IF(Table5[[#This Row],[Activity (Bq)]]="","",Table5[[#This Row],[Activity (Bq)]]/37000000000)</f>
        <v/>
      </c>
      <c r="AD32" s="29" t="s">
        <v>64</v>
      </c>
      <c r="AE32" s="17"/>
      <c r="AF32" s="17"/>
      <c r="AG32" s="17" t="s">
        <v>857</v>
      </c>
      <c r="AH32" s="17"/>
    </row>
    <row r="33" spans="3:34">
      <c r="C33" s="18"/>
      <c r="D33" s="30" t="str">
        <f>IF(Table5[[#This Row],[Mass (g)]]="","",Table5[[#This Row],[Mass (g)]]*VLOOKUP(Table5[[#This Row],[Nuclide]],Doedata,4)*37000000000)</f>
        <v/>
      </c>
      <c r="I33" s="10"/>
      <c r="J33" s="25" t="str">
        <f>IF(Table5[[#This Row],[Activity (Bq)]]="","",Table5[[#This Row],[Activity (Bq)]]/37000000000)</f>
        <v/>
      </c>
      <c r="AD33" s="29" t="s">
        <v>65</v>
      </c>
      <c r="AE33" s="17"/>
      <c r="AF33" s="17"/>
      <c r="AG33" s="17" t="s">
        <v>858</v>
      </c>
      <c r="AH33" s="17"/>
    </row>
    <row r="34" spans="3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3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3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3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3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3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3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3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3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3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3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3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3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3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3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2010-11-18T22:52:38Z</cp:lastPrinted>
  <dcterms:created xsi:type="dcterms:W3CDTF">2010-11-12T20:51:00Z</dcterms:created>
  <dcterms:modified xsi:type="dcterms:W3CDTF">2014-02-25T13:51:46Z</dcterms:modified>
</cp:coreProperties>
</file>