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codeName="ThisWorkbook" autoCompressPictures="0"/>
  <bookViews>
    <workbookView xWindow="160" yWindow="-80" windowWidth="25600" windowHeight="193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6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<sst xmlns="http://schemas.openxmlformats.org/spreadsheetml/2006/main" count="3337" uniqueCount="912">
  <si>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</si>
  <si>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</si>
  <si>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</si>
  <si>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</si>
  <si>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</si>
  <si>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</si>
  <si>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</si>
  <si>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</si>
  <si>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</si>
  <si>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</si>
  <si>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</si>
  <si>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</si>
  <si>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</si>
  <si>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</si>
  <si>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</si>
  <si>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</si>
  <si>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</si>
  <si>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</si>
  <si>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</si>
  <si>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</si>
  <si>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</si>
  <si>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</si>
  <si>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</si>
  <si>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</si>
  <si>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</si>
  <si>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</si>
  <si>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</si>
  <si>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</si>
  <si>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</si>
  <si>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</si>
  <si>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</si>
  <si>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</si>
  <si>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</si>
  <si>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</si>
  <si>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</si>
  <si>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</si>
  <si>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</si>
  <si>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</si>
  <si>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</si>
  <si>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</si>
  <si>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</si>
  <si>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</si>
  <si>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</si>
  <si>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</si>
  <si>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</si>
  <si>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</si>
  <si>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</si>
  <si>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</si>
  <si>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</si>
  <si>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</si>
  <si>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</si>
  <si>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</si>
  <si>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</si>
  <si>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</si>
  <si>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</si>
  <si>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</si>
  <si>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</si>
  <si>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</si>
  <si>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</si>
  <si>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</si>
  <si>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</si>
  <si>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</si>
  <si>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</si>
  <si>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</si>
  <si>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</si>
  <si>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</si>
  <si>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</si>
  <si>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</si>
  <si>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</si>
  <si>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</si>
  <si>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</si>
  <si>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</si>
  <si>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</si>
  <si>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</si>
  <si>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</si>
  <si>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</si>
  <si>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</si>
  <si>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</si>
  <si>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</si>
  <si>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</si>
  <si>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</si>
  <si>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</si>
  <si>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</si>
  <si>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</si>
  <si>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</si>
  <si>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</si>
  <si>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</si>
  <si>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</si>
  <si>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</si>
  <si>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</si>
  <si>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</si>
  <si>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</si>
  <si>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</si>
  <si>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</si>
  <si>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</si>
  <si>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</si>
  <si>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</si>
  <si>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</si>
  <si>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</si>
  <si>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</si>
  <si>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</si>
  <si>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</si>
  <si>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</si>
  <si>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</si>
  <si>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</si>
  <si>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</si>
  <si>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</si>
  <si>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</si>
  <si>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</si>
  <si>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</si>
  <si>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</si>
  <si>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</si>
  <si>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</si>
  <si>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</si>
  <si>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</si>
  <si>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</si>
  <si>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</si>
  <si>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</si>
  <si>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</si>
  <si>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</si>
  <si>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</si>
  <si>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</si>
  <si>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</si>
  <si>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</si>
  <si>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</si>
  <si>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</si>
  <si>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</si>
  <si>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</si>
  <si>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</si>
  <si>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</si>
  <si>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</si>
  <si>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</si>
  <si>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</si>
  <si>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</si>
  <si>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</si>
  <si>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</si>
  <si>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</si>
  <si>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</si>
  <si>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</si>
  <si>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</si>
  <si>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</si>
  <si>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</si>
  <si>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</si>
  <si>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</si>
  <si>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</si>
  <si>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</si>
  <si>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</si>
  <si>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</si>
  <si>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</si>
  <si>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</si>
  <si>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</si>
  <si>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</si>
  <si>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</si>
  <si>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</si>
  <si>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</si>
  <si>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</si>
  <si>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</si>
  <si>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</si>
  <si>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</si>
  <si>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</si>
  <si>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</si>
  <si>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</si>
  <si>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</si>
  <si>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</si>
  <si>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</si>
  <si>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</si>
  <si>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</si>
  <si>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</si>
  <si>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</si>
  <si>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</si>
  <si>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</si>
  <si>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</si>
  <si>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</si>
  <si>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</si>
  <si>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</si>
  <si>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</si>
  <si>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</si>
  <si>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</si>
  <si>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</si>
  <si>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</si>
  <si>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</si>
  <si>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</si>
  <si>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</si>
  <si>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</si>
  <si>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</si>
  <si>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</si>
  <si>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</si>
  <si>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</si>
  <si>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</si>
  <si>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</si>
  <si>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</si>
  <si>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</si>
  <si>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</si>
  <si>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</si>
  <si>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</si>
  <si>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</si>
  <si>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</si>
  <si>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</si>
  <si>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</si>
  <si>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</si>
  <si>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</si>
  <si>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</si>
  <si>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</si>
  <si>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</si>
  <si>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</si>
  <si>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</si>
  <si>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</si>
  <si>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</si>
  <si>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</si>
  <si>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</si>
  <si>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</si>
  <si>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</si>
  <si>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</si>
  <si>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</si>
  <si>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</si>
  <si>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</si>
  <si>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</si>
  <si>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</si>
  <si>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</si>
  <si>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</si>
  <si>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</si>
  <si>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</si>
  <si>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</si>
  <si>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</si>
  <si>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</si>
  <si>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</si>
  <si>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</si>
  <si>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</si>
  <si>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</si>
  <si>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</si>
  <si>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</si>
  <si>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</si>
  <si>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</si>
  <si>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</si>
  <si>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</si>
  <si>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</si>
  <si>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</si>
  <si>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</si>
  <si>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</si>
  <si>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</si>
  <si>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</si>
  <si>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</si>
  <si>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</si>
  <si>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</si>
  <si>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</si>
  <si>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</si>
  <si>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</si>
  <si>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</si>
  <si>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</si>
  <si>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</si>
  <si>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</si>
  <si>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</si>
  <si>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</si>
  <si>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</si>
  <si>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</si>
  <si>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</si>
  <si>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</si>
  <si>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</si>
  <si>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</si>
  <si>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</si>
  <si>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</si>
  <si>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</si>
  <si>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</si>
  <si>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</si>
  <si>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</si>
  <si>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</si>
  <si>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</si>
  <si>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</si>
  <si>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</si>
  <si>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</si>
  <si>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</si>
  <si>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</si>
  <si>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</si>
  <si>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</si>
  <si>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</si>
  <si>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</si>
  <si>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</si>
  <si>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</si>
  <si>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</si>
  <si>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</si>
  <si>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</si>
  <si>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</si>
  <si>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</si>
  <si>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</si>
  <si>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</si>
  <si>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</si>
  <si>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</si>
  <si>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</si>
  <si>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</si>
  <si>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</si>
  <si>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</si>
  <si>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</si>
  <si>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</si>
  <si>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</si>
  <si>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</si>
  <si>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</si>
  <si>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</si>
  <si>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</si>
  <si>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</si>
  <si>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</si>
  <si>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</si>
  <si>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</si>
  <si>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</si>
  <si>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</si>
  <si>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</si>
  <si>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</si>
  <si>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</si>
  <si>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</si>
  <si>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</si>
  <si>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</si>
  <si>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</si>
  <si>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</si>
  <si>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</si>
  <si>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</si>
  <si>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</si>
  <si>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</si>
  <si>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</si>
  <si>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</si>
  <si>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</si>
  <si>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</si>
  <si>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</si>
  <si>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</si>
  <si>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</si>
  <si>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</si>
  <si>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</si>
  <si>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</si>
  <si>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</si>
  <si>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</si>
  <si>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</si>
  <si>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</si>
  <si>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</si>
  <si>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</si>
  <si>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</si>
  <si>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</si>
  <si>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</si>
  <si>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</si>
  <si>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</si>
  <si>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</si>
  <si>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</si>
  <si>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</si>
  <si>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</si>
  <si>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</si>
  <si>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</si>
  <si>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</si>
  <si>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</si>
  <si>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</si>
  <si>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</si>
  <si>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</si>
  <si>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</si>
  <si>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</si>
  <si>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</si>
  <si>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</si>
  <si>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</si>
  <si>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</si>
  <si>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</si>
  <si>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</si>
  <si>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</si>
  <si>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</si>
  <si>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</si>
  <si>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</si>
  <si>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</si>
  <si>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</si>
  <si>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</si>
  <si>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</si>
  <si>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</si>
  <si>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</si>
  <si>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</si>
  <si>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</si>
  <si>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</si>
  <si>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</si>
  <si>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</si>
  <si>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</si>
  <si>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</si>
  <si>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</si>
  <si>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</si>
  <si>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</si>
  <si>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</si>
  <si>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</si>
  <si>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</si>
  <si>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</si>
  <si>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</si>
  <si>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</si>
  <si>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</si>
  <si>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</si>
  <si>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</si>
  <si>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</si>
  <si>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</si>
  <si>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</si>
  <si>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</si>
  <si>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</si>
  <si>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</si>
  <si>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</si>
  <si>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</si>
  <si>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</si>
  <si>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</si>
  <si>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</si>
  <si>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</si>
  <si>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</si>
  <si>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</si>
  <si>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</si>
  <si>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</si>
  <si>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</si>
  <si>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</si>
  <si>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</si>
  <si>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</si>
  <si>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</si>
  <si>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</si>
  <si>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</si>
  <si>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</si>
  <si>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</si>
  <si>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</si>
  <si>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</si>
  <si>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</si>
  <si>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</si>
  <si>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</si>
  <si>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</si>
  <si>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</si>
  <si>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</si>
  <si>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</si>
  <si>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</si>
  <si>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</si>
  <si>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</si>
  <si>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</si>
  <si>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</si>
  <si>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</si>
  <si>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</si>
  <si>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</si>
  <si>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</si>
  <si>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</si>
  <si>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</si>
  <si>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</si>
  <si>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</si>
  <si>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</si>
  <si>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</si>
  <si>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</si>
  <si>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</si>
  <si>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</si>
  <si>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</si>
  <si>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</si>
  <si>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</si>
  <si>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</si>
  <si>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</si>
  <si>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</si>
  <si>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</si>
  <si>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</si>
  <si>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</si>
  <si>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</si>
  <si>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</si>
  <si>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</si>
  <si>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</si>
  <si>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</si>
  <si>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</si>
  <si>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</si>
  <si>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</si>
  <si>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</si>
  <si>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</si>
  <si>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</si>
  <si>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</si>
  <si>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</si>
  <si>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</si>
  <si>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</si>
  <si>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</si>
  <si>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</si>
  <si>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</si>
  <si>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</si>
  <si>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</si>
  <si>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</si>
  <si>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</si>
  <si>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</si>
  <si>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</si>
  <si>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</si>
  <si>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</si>
  <si>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</si>
  <si>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</si>
  <si>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</si>
  <si>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</si>
  <si>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</si>
  <si>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</si>
  <si>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</si>
  <si>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</si>
  <si>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</si>
  <si>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</si>
  <si>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</si>
  <si>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</si>
  <si>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</si>
  <si>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</si>
  <si>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</si>
  <si>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</si>
  <si>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</si>
  <si>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</si>
  <si>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</si>
  <si>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</si>
  <si>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</si>
  <si>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</si>
  <si>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</si>
  <si>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</si>
  <si>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</si>
  <si>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</si>
  <si>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</si>
  <si>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</si>
  <si>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</si>
  <si>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</si>
  <si>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</si>
  <si>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</si>
  <si>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</si>
  <si>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</si>
  <si>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</si>
  <si>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</si>
  <si>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</si>
  <si>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</si>
  <si>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</si>
  <si>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</si>
  <si>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</si>
  <si>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</si>
  <si>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</si>
  <si>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</si>
  <si>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</si>
  <si>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</si>
  <si>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</si>
  <si>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</si>
  <si>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</si>
  <si>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</si>
  <si>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</si>
  <si>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</si>
  <si>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</si>
  <si>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</si>
  <si>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</si>
  <si>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</si>
  <si>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</si>
  <si>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</si>
  <si>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</si>
  <si>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</si>
  <si>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</si>
  <si>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</si>
  <si>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</si>
  <si>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</si>
  <si>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</si>
  <si>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</si>
  <si>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</si>
  <si>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</si>
  <si>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</si>
  <si>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</si>
  <si>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</si>
  <si>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</si>
  <si>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</si>
  <si>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</si>
  <si>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</si>
  <si>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</si>
  <si>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</si>
  <si>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</si>
  <si>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</si>
  <si>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</si>
  <si>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</si>
  <si>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</si>
  <si>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</si>
  <si>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</si>
  <si>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</si>
  <si>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</si>
  <si>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</si>
  <si>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</si>
  <si>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</si>
  <si>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</si>
  <si>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</si>
  <si>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</si>
  <si>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</si>
  <si>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</si>
  <si>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</si>
  <si>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</si>
  <si>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</si>
  <si>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</si>
  <si>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</si>
  <si>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</si>
  <si>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</si>
  <si>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</si>
  <si>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</si>
  <si>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</si>
  <si>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</si>
  <si>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</si>
  <si>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</si>
  <si>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</si>
  <si>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</si>
  <si>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</si>
  <si>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</si>
  <si>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</si>
  <si>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</si>
  <si>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</si>
  <si>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</si>
  <si>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</si>
  <si>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</si>
  <si>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</si>
  <si>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</si>
  <si>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</si>
  <si>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</si>
  <si>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</si>
  <si>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</si>
  <si>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</si>
  <si>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</si>
  <si>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</si>
  <si>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</si>
  <si>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</si>
  <si>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</si>
  <si>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</si>
  <si>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</si>
  <si>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</si>
  <si>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</si>
  <si>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</si>
  <si>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</si>
  <si>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</si>
  <si>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</si>
  <si>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</si>
  <si>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</si>
  <si>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</si>
  <si>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</si>
  <si>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</si>
  <si>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</si>
  <si>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</si>
  <si>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</si>
  <si>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</si>
  <si>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</si>
  <si>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</si>
  <si>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</si>
  <si>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</si>
  <si>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</si>
  <si>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</si>
  <si>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</si>
  <si>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</si>
  <si>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</si>
  <si>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</si>
  <si>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</si>
  <si>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</si>
  <si>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</si>
  <si>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</si>
  <si>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</si>
  <si>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</si>
  <si>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</si>
  <si>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</si>
  <si>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</si>
  <si>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</si>
  <si>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</si>
  <si>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</si>
  <si>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</si>
  <si>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</si>
  <si>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</si>
  <si>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</si>
  <si>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</si>
  <si>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</si>
  <si>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</si>
  <si>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</si>
  <si>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</si>
  <si>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</si>
  <si>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</si>
  <si>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</si>
  <si>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</si>
  <si>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</si>
  <si>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</si>
  <si>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</si>
  <si>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</si>
  <si>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</si>
  <si>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</si>
  <si>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</si>
  <si>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</si>
  <si>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</si>
  <si>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</si>
  <si>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</si>
  <si>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</si>
  <si>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</si>
  <si>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</si>
  <si>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</si>
  <si>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</si>
  <si>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</si>
  <si>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</si>
  <si>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</si>
  <si>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</si>
  <si>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</si>
  <si>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</si>
  <si>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</si>
  <si>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</si>
  <si>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</si>
  <si>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</si>
  <si>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</si>
  <si>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</si>
  <si>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</si>
  <si>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</si>
  <si>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</si>
  <si>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</si>
  <si>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</si>
  <si>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</si>
  <si>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</si>
  <si>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</si>
  <si>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</si>
  <si>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</si>
  <si>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</si>
  <si>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</si>
  <si>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</si>
  <si>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</si>
  <si>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</si>
  <si>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</si>
  <si>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</si>
  <si>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</si>
  <si>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</si>
  <si>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</si>
  <si>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</si>
  <si>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</si>
  <si>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</si>
  <si>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</si>
  <si>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</si>
  <si>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</si>
  <si>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</si>
  <si>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</si>
  <si>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</si>
  <si>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</si>
  <si>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</si>
  <si>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</si>
  <si>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</si>
  <si>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</si>
  <si>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</si>
  <si>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</si>
  <si>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</si>
  <si>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</si>
  <si>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</si>
  <si>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</si>
  <si>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</si>
  <si>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</si>
  <si>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</si>
  <si>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</si>
  <si>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</si>
  <si>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</si>
  <si>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</si>
  <si>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</si>
  <si>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</si>
  <si>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</si>
  <si>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</si>
  <si>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</si>
  <si>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</si>
  <si>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</si>
  <si>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</si>
  <si>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</si>
  <si>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</si>
  <si>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</si>
  <si>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</si>
  <si>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</si>
  <si>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</si>
  <si>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</si>
  <si>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</si>
  <si>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</si>
  <si>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</si>
  <si>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</si>
  <si>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</si>
  <si>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</si>
  <si>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</si>
  <si>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</si>
  <si>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</si>
  <si>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</si>
  <si>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</si>
  <si>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</si>
  <si>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</si>
  <si>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</si>
  <si>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</si>
  <si>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</si>
  <si>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</si>
  <si>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</si>
  <si>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</si>
  <si>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</si>
  <si>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</si>
  <si>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</si>
  <si>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</si>
  <si>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</si>
  <si>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</si>
  <si>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</si>
  <si>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</si>
  <si>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</si>
  <si>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</si>
  <si>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</si>
  <si>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</si>
  <si>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</si>
  <si>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</si>
  <si>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</si>
  <si>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</si>
  <si>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</si>
  <si>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</si>
  <si>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</si>
  <si>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</si>
  <si>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</si>
  <si>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</si>
  <si>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</si>
  <si>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</si>
  <si>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</si>
  <si>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</si>
  <si>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</si>
  <si>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</si>
  <si>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</si>
  <si>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</si>
  <si>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</si>
  <si>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</si>
  <si>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</si>
  <si>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</si>
  <si>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</si>
  <si>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</si>
  <si>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</si>
  <si>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</si>
  <si>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</si>
  <si>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</si>
  <si>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</si>
  <si>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</si>
  <si>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</si>
  <si>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</si>
  <si>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</si>
  <si>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</si>
  <si>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</si>
  <si>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</si>
  <si>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</si>
  <si>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</si>
  <si>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</si>
  <si>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</si>
  <si>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</si>
  <si>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</si>
  <si>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</si>
  <si>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</si>
  <si>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</si>
  <si>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</si>
  <si>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</si>
  <si>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</si>
  <si>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</si>
  <si>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</si>
  <si>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</si>
  <si>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</si>
  <si>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</si>
  <si>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</si>
  <si>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</si>
  <si>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</si>
  <si>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</si>
  <si>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</si>
  <si>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</si>
  <si>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</si>
  <si>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</si>
  <si>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</si>
  <si>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</si>
  <si>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</si>
  <si>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</si>
  <si>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</si>
  <si>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</si>
  <si>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</si>
  <si>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</si>
  <si>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</si>
  <si>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</si>
  <si>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</si>
  <si>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</si>
  <si>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</si>
  <si>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</si>
  <si>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</si>
  <si>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</si>
  <si>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</si>
  <si>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</si>
  <si>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</si>
  <si>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</si>
  <si>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</si>
  <si>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</si>
  <si>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</si>
  <si>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</si>
  <si>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</si>
  <si>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</si>
  <si>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</si>
  <si>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</si>
  <si>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</si>
  <si>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</si>
  <si>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</si>
  <si>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</si>
  <si>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</si>
  <si>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</si>
  <si>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</si>
  <si>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</si>
  <si>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</si>
  <si>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</si>
  <si>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</si>
  <si>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</si>
  <si>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</si>
  <si>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</si>
  <si>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</si>
  <si>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</si>
  <si>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</si>
  <si>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</si>
  <si>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</si>
  <si>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</si>
  <si>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Massey</t>
  </si>
  <si>
    <t>Michael</t>
  </si>
  <si>
    <t>367 Panama St</t>
  </si>
  <si>
    <t>Room 321</t>
  </si>
  <si>
    <t>mmassey@stanford.edu</t>
  </si>
  <si>
    <t>Stanford</t>
  </si>
  <si>
    <t>United States</t>
  </si>
  <si>
    <t>4/17/2013</t>
  </si>
  <si>
    <t>4-1</t>
  </si>
  <si>
    <t>RP-RPQA-130507-MEM-03</t>
  </si>
  <si>
    <t>Stanford-USi-May13</t>
  </si>
  <si>
    <t>Stanford-USi-Sol-1</t>
  </si>
  <si>
    <t>Stanford-USi-Sol-2</t>
  </si>
  <si>
    <t>Stanford-USi-Sol-3</t>
  </si>
  <si>
    <t>Stanford-USi-Sol-4</t>
  </si>
  <si>
    <t>Stanford-USi-Sol-5</t>
  </si>
  <si>
    <t>Stanford-USi-Sol-6</t>
  </si>
  <si>
    <t>Stanford-USi-Sol-7</t>
  </si>
  <si>
    <t>Stanford-USi-Sol-8</t>
  </si>
  <si>
    <t>Stanford-USi-Sol-9</t>
  </si>
  <si>
    <t>Stanford-USi-Sol-10</t>
  </si>
  <si>
    <t>Stanford-USi-Sol-11</t>
  </si>
  <si>
    <t>Stanford-USi-Sol-12</t>
  </si>
  <si>
    <t>Stanford-USi-Sol-13</t>
  </si>
  <si>
    <t>Stanford-USi-Sol-14</t>
  </si>
  <si>
    <t>Stanford-USi-Sol-15</t>
  </si>
  <si>
    <t>Stanford-USi-Sol-16</t>
  </si>
  <si>
    <t>Stanford-USi-Sol-17</t>
  </si>
  <si>
    <t>Stanford-USi-Sol-18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</si>
</sst>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49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0" fontId="11" fillId="6" borderId="4" xfId="0" applyFont="1" applyFill="1" applyBorder="1" applyProtection="1"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protection locked="0" hidden="0"/>
    </dxf>
    <dxf>
      <protection locked="0" hidden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87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88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oneCellAnchor>
    <xdr:from>
      <xdr:col>4</xdr:col>
      <xdr:colOff>65454</xdr:colOff>
      <xdr:row>0</xdr:row>
      <xdr:rowOff>98815</xdr:rowOff>
    </xdr:from>
    <xdr:ext cx="4153000" cy="1936428"/>
    <xdr:sp macro="" textlink="">
      <xdr:nvSpPr>
        <xdr:cNvPr id="4" name="Rectangle 3"/>
        <xdr:cNvSpPr/>
      </xdr:nvSpPr>
      <xdr:spPr>
        <a:xfrm>
          <a:off x="7237219" y="98815"/>
          <a:ext cx="4153000" cy="1936428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74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7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13" dataDxfId="12">
  <autoFilter ref="A23:K208"/>
  <tableColumns count="11">
    <tableColumn id="1" name="Sample Number" dataDxfId="24"/>
    <tableColumn id="2" name="Nuclide" dataDxfId="23"/>
    <tableColumn id="4" name="Mass (g)" dataDxfId="22"/>
    <tableColumn id="9" name="Activity (Bq)" dataDxfId="21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20"/>
    <tableColumn id="6" name="Chemical State" dataDxfId="19"/>
    <tableColumn id="7" name="Notice Type" dataDxfId="18"/>
    <tableColumn id="8" name="Cont Cat No" dataDxfId="17"/>
    <tableColumn id="3" name="Shipping Package Number" dataDxfId="16"/>
    <tableColumn id="10" name="Activity (Ci)" dataDxfId="15">
      <calculatedColumnFormula>IF('Notice Data (Enter Data Here)'!$D24="","",'Notice Data (Enter Data Here)'!$D24/37000000000)</calculatedColumnFormula>
    </tableColumn>
    <tableColumn id="11" name="Comments" dataDxfId="1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9" dataDxfId="8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H25" sqref="H25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/>
      <c r="K4" s="11"/>
    </row>
    <row r="5" spans="1:11">
      <c r="A5" s="18" t="s">
        <v>10</v>
      </c>
      <c r="B5" s="11" t="s">
        <v>885</v>
      </c>
      <c r="C5" s="9" t="s">
        <v>881</v>
      </c>
      <c r="K5" s="11"/>
    </row>
    <row r="6" spans="1:11">
      <c r="A6" s="18" t="s">
        <v>11</v>
      </c>
      <c r="B6" s="11" t="s">
        <v>886</v>
      </c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>
        <v>6503538839</v>
      </c>
      <c r="K12" s="23"/>
    </row>
    <row r="13" spans="1:11">
      <c r="A13" s="18" t="s">
        <v>839</v>
      </c>
      <c r="B13" s="45">
        <v>3762</v>
      </c>
      <c r="K13" s="12"/>
    </row>
    <row r="14" spans="1:11">
      <c r="A14" s="18" t="s">
        <v>16</v>
      </c>
      <c r="B14" s="30" t="s">
        <v>890</v>
      </c>
      <c r="K14" s="30"/>
    </row>
    <row r="15" spans="1:11">
      <c r="A15" s="18" t="s">
        <v>41</v>
      </c>
      <c r="B15" s="46" t="s">
        <v>891</v>
      </c>
      <c r="C15" s="9" t="s">
        <v>854</v>
      </c>
      <c r="K15" s="12"/>
    </row>
    <row r="16" spans="1:11">
      <c r="A16" s="18" t="s">
        <v>40</v>
      </c>
      <c r="B16" s="14">
        <v>41411</v>
      </c>
      <c r="C16" s="9" t="s">
        <v>854</v>
      </c>
      <c r="K16" s="14"/>
    </row>
    <row r="17" spans="1:34">
      <c r="A17" s="18" t="s">
        <v>811</v>
      </c>
      <c r="B17" s="47">
        <v>41414</v>
      </c>
      <c r="C17" s="9" t="s">
        <v>853</v>
      </c>
      <c r="K17" s="13"/>
    </row>
    <row r="18" spans="1:34">
      <c r="A18" s="18" t="s">
        <v>42</v>
      </c>
      <c r="B18" s="21" t="s">
        <v>892</v>
      </c>
      <c r="C18" s="9" t="s">
        <v>853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19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893</v>
      </c>
      <c r="B24" s="9" t="s">
        <v>35</v>
      </c>
      <c r="C24" s="19">
        <v>1.2E-2</v>
      </c>
      <c r="D24" s="32">
        <f>IF('Notice Data (Enter Data Here)'!$C24="","",'Notice Data (Enter Data Here)'!$C24*VLOOKUP('Notice Data (Enter Data Here)'!$B24,Doedata,4)*37000000000)</f>
        <v>149.184</v>
      </c>
      <c r="E24" s="10" t="s">
        <v>817</v>
      </c>
      <c r="F24" s="10" t="s">
        <v>31</v>
      </c>
      <c r="G24" s="10">
        <v>1</v>
      </c>
      <c r="H24" s="10" t="s">
        <v>836</v>
      </c>
      <c r="I24" s="10"/>
      <c r="J24" s="27">
        <f>IF('Notice Data (Enter Data Here)'!$D24="","",'Notice Data (Enter Data Here)'!$D24/37000000000)</f>
        <v>4.0320000000000001E-9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35</v>
      </c>
      <c r="C25" s="19">
        <v>6.0000000000000002E-5</v>
      </c>
      <c r="D25" s="32">
        <f>IF('Notice Data (Enter Data Here)'!$C25="","",'Notice Data (Enter Data Here)'!$C25*VLOOKUP('Notice Data (Enter Data Here)'!$B25,Doedata,4)*37000000000)</f>
        <v>0.74592000000000003</v>
      </c>
      <c r="E25" s="10" t="s">
        <v>815</v>
      </c>
      <c r="F25" s="10" t="s">
        <v>31</v>
      </c>
      <c r="G25" s="10">
        <v>1</v>
      </c>
      <c r="H25" s="10" t="s">
        <v>835</v>
      </c>
      <c r="I25" s="10"/>
      <c r="J25" s="27">
        <f>IF('Notice Data (Enter Data Here)'!$D25="","",'Notice Data (Enter Data Here)'!$D25/37000000000)</f>
        <v>2.0160000000000001E-11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35</v>
      </c>
      <c r="C26" s="19">
        <v>6.0000000000000002E-5</v>
      </c>
      <c r="D26" s="32">
        <f>IF('Notice Data (Enter Data Here)'!$C26="","",'Notice Data (Enter Data Here)'!$C26*VLOOKUP('Notice Data (Enter Data Here)'!$B26,Doedata,4)*37000000000)</f>
        <v>0.74592000000000003</v>
      </c>
      <c r="E26" s="10" t="s">
        <v>815</v>
      </c>
      <c r="F26" s="10" t="s">
        <v>31</v>
      </c>
      <c r="G26" s="10">
        <v>1</v>
      </c>
      <c r="H26" s="10" t="s">
        <v>835</v>
      </c>
      <c r="I26" s="10"/>
      <c r="J26" s="27">
        <f>IF('Notice Data (Enter Data Here)'!$D26="","",'Notice Data (Enter Data Here)'!$D26/37000000000)</f>
        <v>2.0160000000000001E-11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35</v>
      </c>
      <c r="C27" s="19">
        <v>6.0000000000000002E-5</v>
      </c>
      <c r="D27" s="32">
        <f>IF('Notice Data (Enter Data Here)'!$C27="","",'Notice Data (Enter Data Here)'!$C27*VLOOKUP('Notice Data (Enter Data Here)'!$B27,Doedata,4)*37000000000)</f>
        <v>0.74592000000000003</v>
      </c>
      <c r="E27" s="10" t="s">
        <v>815</v>
      </c>
      <c r="F27" s="10" t="s">
        <v>31</v>
      </c>
      <c r="G27" s="10">
        <v>1</v>
      </c>
      <c r="H27" s="10" t="s">
        <v>835</v>
      </c>
      <c r="I27" s="10"/>
      <c r="J27" s="27">
        <f>IF('Notice Data (Enter Data Here)'!$D27="","",'Notice Data (Enter Data Here)'!$D27/37000000000)</f>
        <v>2.0160000000000001E-11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897</v>
      </c>
      <c r="B28" s="9" t="s">
        <v>35</v>
      </c>
      <c r="C28" s="19">
        <v>6.0000000000000002E-5</v>
      </c>
      <c r="D28" s="32">
        <f>IF('Notice Data (Enter Data Here)'!$C28="","",'Notice Data (Enter Data Here)'!$C28*VLOOKUP('Notice Data (Enter Data Here)'!$B28,Doedata,4)*37000000000)</f>
        <v>0.74592000000000003</v>
      </c>
      <c r="E28" s="10" t="s">
        <v>815</v>
      </c>
      <c r="F28" s="10" t="s">
        <v>31</v>
      </c>
      <c r="G28" s="10">
        <v>1</v>
      </c>
      <c r="H28" s="10" t="s">
        <v>835</v>
      </c>
      <c r="I28" s="10"/>
      <c r="J28" s="27">
        <f>IF('Notice Data (Enter Data Here)'!$D28="","",'Notice Data (Enter Data Here)'!$D28/37000000000)</f>
        <v>2.0160000000000001E-11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898</v>
      </c>
      <c r="B29" s="9" t="s">
        <v>35</v>
      </c>
      <c r="C29" s="19">
        <v>6.0000000000000002E-5</v>
      </c>
      <c r="D29" s="32">
        <f>IF('Notice Data (Enter Data Here)'!$C29="","",'Notice Data (Enter Data Here)'!$C29*VLOOKUP('Notice Data (Enter Data Here)'!$B29,Doedata,4)*37000000000)</f>
        <v>0.74592000000000003</v>
      </c>
      <c r="E29" s="10" t="s">
        <v>815</v>
      </c>
      <c r="F29" s="10" t="s">
        <v>31</v>
      </c>
      <c r="G29" s="10">
        <v>1</v>
      </c>
      <c r="H29" s="10" t="s">
        <v>835</v>
      </c>
      <c r="I29" s="10"/>
      <c r="J29" s="27">
        <f>IF('Notice Data (Enter Data Here)'!$D29="","",'Notice Data (Enter Data Here)'!$D29/37000000000)</f>
        <v>2.0160000000000001E-11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899</v>
      </c>
      <c r="B30" s="9" t="s">
        <v>35</v>
      </c>
      <c r="C30" s="19">
        <v>6.0000000000000002E-5</v>
      </c>
      <c r="D30" s="32">
        <f>IF('Notice Data (Enter Data Here)'!$C30="","",'Notice Data (Enter Data Here)'!$C30*VLOOKUP('Notice Data (Enter Data Here)'!$B30,Doedata,4)*37000000000)</f>
        <v>0.74592000000000003</v>
      </c>
      <c r="E30" s="10" t="s">
        <v>815</v>
      </c>
      <c r="F30" s="10" t="s">
        <v>31</v>
      </c>
      <c r="G30" s="10">
        <v>1</v>
      </c>
      <c r="H30" s="10" t="s">
        <v>835</v>
      </c>
      <c r="I30" s="10"/>
      <c r="J30" s="27">
        <f>IF('Notice Data (Enter Data Here)'!$D30="","",'Notice Data (Enter Data Here)'!$D30/37000000000)</f>
        <v>2.0160000000000001E-11</v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900</v>
      </c>
      <c r="B31" s="9" t="s">
        <v>35</v>
      </c>
      <c r="C31" s="19">
        <v>6.0000000000000002E-5</v>
      </c>
      <c r="D31" s="32">
        <f>IF('Notice Data (Enter Data Here)'!$C31="","",'Notice Data (Enter Data Here)'!$C31*VLOOKUP('Notice Data (Enter Data Here)'!$B31,Doedata,4)*37000000000)</f>
        <v>0.74592000000000003</v>
      </c>
      <c r="E31" s="10" t="s">
        <v>815</v>
      </c>
      <c r="F31" s="10" t="s">
        <v>31</v>
      </c>
      <c r="G31" s="10">
        <v>1</v>
      </c>
      <c r="H31" s="10" t="s">
        <v>835</v>
      </c>
      <c r="I31" s="10"/>
      <c r="J31" s="27">
        <f>IF('Notice Data (Enter Data Here)'!$D31="","",'Notice Data (Enter Data Here)'!$D31/37000000000)</f>
        <v>2.0160000000000001E-11</v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901</v>
      </c>
      <c r="B32" s="9" t="s">
        <v>35</v>
      </c>
      <c r="C32" s="19">
        <v>6.0000000000000002E-5</v>
      </c>
      <c r="D32" s="32">
        <f>IF('Notice Data (Enter Data Here)'!$C32="","",'Notice Data (Enter Data Here)'!$C32*VLOOKUP('Notice Data (Enter Data Here)'!$B32,Doedata,4)*37000000000)</f>
        <v>0.74592000000000003</v>
      </c>
      <c r="E32" s="10" t="s">
        <v>815</v>
      </c>
      <c r="F32" s="10" t="s">
        <v>31</v>
      </c>
      <c r="G32" s="10">
        <v>1</v>
      </c>
      <c r="H32" s="10" t="s">
        <v>835</v>
      </c>
      <c r="I32" s="10"/>
      <c r="J32" s="27">
        <f>IF('Notice Data (Enter Data Here)'!$D32="","",'Notice Data (Enter Data Here)'!$D32/37000000000)</f>
        <v>2.0160000000000001E-11</v>
      </c>
      <c r="K32" s="42"/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902</v>
      </c>
      <c r="B33" s="9" t="s">
        <v>35</v>
      </c>
      <c r="C33" s="19">
        <v>6.0000000000000002E-5</v>
      </c>
      <c r="D33" s="32">
        <f>IF('Notice Data (Enter Data Here)'!$C33="","",'Notice Data (Enter Data Here)'!$C33*VLOOKUP('Notice Data (Enter Data Here)'!$B33,Doedata,4)*37000000000)</f>
        <v>0.74592000000000003</v>
      </c>
      <c r="E33" s="10" t="s">
        <v>815</v>
      </c>
      <c r="F33" s="10" t="s">
        <v>31</v>
      </c>
      <c r="G33" s="10">
        <v>1</v>
      </c>
      <c r="H33" s="10" t="s">
        <v>835</v>
      </c>
      <c r="I33" s="10"/>
      <c r="J33" s="27">
        <f>IF('Notice Data (Enter Data Here)'!$D33="","",'Notice Data (Enter Data Here)'!$D33/37000000000)</f>
        <v>2.0160000000000001E-11</v>
      </c>
      <c r="K33" s="43"/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903</v>
      </c>
      <c r="B34" s="9" t="s">
        <v>35</v>
      </c>
      <c r="C34" s="19">
        <v>6.0000000000000002E-5</v>
      </c>
      <c r="D34" s="32">
        <f>IF('Notice Data (Enter Data Here)'!$C34="","",'Notice Data (Enter Data Here)'!$C34*VLOOKUP('Notice Data (Enter Data Here)'!$B34,Doedata,4)*37000000000)</f>
        <v>0.74592000000000003</v>
      </c>
      <c r="E34" s="10" t="s">
        <v>815</v>
      </c>
      <c r="F34" s="10" t="s">
        <v>31</v>
      </c>
      <c r="G34" s="10">
        <v>1</v>
      </c>
      <c r="H34" s="10" t="s">
        <v>835</v>
      </c>
      <c r="I34" s="10"/>
      <c r="J34" s="27">
        <f>IF('Notice Data (Enter Data Here)'!$D34="","",'Notice Data (Enter Data Here)'!$D34/37000000000)</f>
        <v>2.0160000000000001E-11</v>
      </c>
      <c r="K34" s="42"/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904</v>
      </c>
      <c r="B35" s="9" t="s">
        <v>35</v>
      </c>
      <c r="C35" s="19">
        <v>6.0000000000000002E-5</v>
      </c>
      <c r="D35" s="32">
        <f>IF('Notice Data (Enter Data Here)'!$C35="","",'Notice Data (Enter Data Here)'!$C35*VLOOKUP('Notice Data (Enter Data Here)'!$B35,Doedata,4)*37000000000)</f>
        <v>0.74592000000000003</v>
      </c>
      <c r="E35" s="10" t="s">
        <v>815</v>
      </c>
      <c r="F35" s="10" t="s">
        <v>31</v>
      </c>
      <c r="G35" s="10">
        <v>1</v>
      </c>
      <c r="H35" s="10" t="s">
        <v>835</v>
      </c>
      <c r="I35" s="10"/>
      <c r="J35" s="27">
        <f>IF('Notice Data (Enter Data Here)'!$D35="","",'Notice Data (Enter Data Here)'!$D35/37000000000)</f>
        <v>2.0160000000000001E-11</v>
      </c>
      <c r="K35" s="43"/>
      <c r="AD35" s="31" t="s">
        <v>67</v>
      </c>
      <c r="AE35" s="18"/>
      <c r="AF35" s="18"/>
      <c r="AG35" s="18" t="s">
        <v>860</v>
      </c>
      <c r="AH35" s="18"/>
    </row>
    <row r="36" spans="1:34">
      <c r="A36" s="9" t="s">
        <v>905</v>
      </c>
      <c r="B36" s="9" t="s">
        <v>35</v>
      </c>
      <c r="C36" s="19">
        <v>6.0000000000000002E-5</v>
      </c>
      <c r="D36" s="32">
        <f>IF('Notice Data (Enter Data Here)'!$C36="","",'Notice Data (Enter Data Here)'!$C36*VLOOKUP('Notice Data (Enter Data Here)'!$B36,Doedata,4)*37000000000)</f>
        <v>0.74592000000000003</v>
      </c>
      <c r="E36" s="10" t="s">
        <v>815</v>
      </c>
      <c r="F36" s="10" t="s">
        <v>31</v>
      </c>
      <c r="G36" s="10">
        <v>1</v>
      </c>
      <c r="H36" s="10" t="s">
        <v>835</v>
      </c>
      <c r="I36" s="10"/>
      <c r="J36" s="27">
        <f>IF('Notice Data (Enter Data Here)'!$D36="","",'Notice Data (Enter Data Here)'!$D36/37000000000)</f>
        <v>2.0160000000000001E-11</v>
      </c>
      <c r="K36" s="42"/>
      <c r="AD36" s="31" t="s">
        <v>68</v>
      </c>
      <c r="AE36" s="18"/>
      <c r="AF36" s="18"/>
      <c r="AG36" s="18" t="s">
        <v>861</v>
      </c>
      <c r="AH36" s="18"/>
    </row>
    <row r="37" spans="1:34">
      <c r="A37" s="9" t="s">
        <v>906</v>
      </c>
      <c r="B37" s="9" t="s">
        <v>35</v>
      </c>
      <c r="C37" s="19">
        <v>6.0000000000000002E-5</v>
      </c>
      <c r="D37" s="32">
        <f>IF('Notice Data (Enter Data Here)'!$C37="","",'Notice Data (Enter Data Here)'!$C37*VLOOKUP('Notice Data (Enter Data Here)'!$B37,Doedata,4)*37000000000)</f>
        <v>0.74592000000000003</v>
      </c>
      <c r="E37" s="10" t="s">
        <v>815</v>
      </c>
      <c r="F37" s="10" t="s">
        <v>31</v>
      </c>
      <c r="G37" s="10">
        <v>1</v>
      </c>
      <c r="H37" s="10" t="s">
        <v>835</v>
      </c>
      <c r="I37" s="10"/>
      <c r="J37" s="27">
        <f>IF('Notice Data (Enter Data Here)'!$D37="","",'Notice Data (Enter Data Here)'!$D37/37000000000)</f>
        <v>2.0160000000000001E-11</v>
      </c>
      <c r="K37" s="43"/>
      <c r="AD37" s="31" t="s">
        <v>69</v>
      </c>
      <c r="AE37" s="18"/>
      <c r="AF37" s="18"/>
      <c r="AG37" s="18" t="s">
        <v>862</v>
      </c>
      <c r="AH37" s="18"/>
    </row>
    <row r="38" spans="1:34">
      <c r="A38" s="9" t="s">
        <v>907</v>
      </c>
      <c r="B38" s="9" t="s">
        <v>35</v>
      </c>
      <c r="C38" s="19">
        <v>6.0000000000000002E-5</v>
      </c>
      <c r="D38" s="32">
        <f>IF('Notice Data (Enter Data Here)'!$C38="","",'Notice Data (Enter Data Here)'!$C38*VLOOKUP('Notice Data (Enter Data Here)'!$B38,Doedata,4)*37000000000)</f>
        <v>0.74592000000000003</v>
      </c>
      <c r="E38" s="10" t="s">
        <v>815</v>
      </c>
      <c r="F38" s="10" t="s">
        <v>31</v>
      </c>
      <c r="G38" s="10">
        <v>1</v>
      </c>
      <c r="H38" s="10" t="s">
        <v>835</v>
      </c>
      <c r="I38" s="10"/>
      <c r="J38" s="27">
        <f>IF('Notice Data (Enter Data Here)'!$D38="","",'Notice Data (Enter Data Here)'!$D38/37000000000)</f>
        <v>2.0160000000000001E-11</v>
      </c>
      <c r="K38" s="42"/>
      <c r="AD38" s="31" t="s">
        <v>70</v>
      </c>
      <c r="AE38" s="18"/>
      <c r="AF38" s="18"/>
      <c r="AG38" s="18" t="s">
        <v>863</v>
      </c>
      <c r="AH38" s="18"/>
    </row>
    <row r="39" spans="1:34">
      <c r="A39" s="9" t="s">
        <v>908</v>
      </c>
      <c r="B39" s="9" t="s">
        <v>35</v>
      </c>
      <c r="C39" s="19">
        <v>6.0000000000000002E-5</v>
      </c>
      <c r="D39" s="32">
        <f>IF('Notice Data (Enter Data Here)'!$C39="","",'Notice Data (Enter Data Here)'!$C39*VLOOKUP('Notice Data (Enter Data Here)'!$B39,Doedata,4)*37000000000)</f>
        <v>0.74592000000000003</v>
      </c>
      <c r="E39" s="10" t="s">
        <v>815</v>
      </c>
      <c r="F39" s="10" t="s">
        <v>31</v>
      </c>
      <c r="G39" s="10">
        <v>1</v>
      </c>
      <c r="H39" s="10" t="s">
        <v>835</v>
      </c>
      <c r="I39" s="10"/>
      <c r="J39" s="27">
        <f>IF('Notice Data (Enter Data Here)'!$D39="","",'Notice Data (Enter Data Here)'!$D39/37000000000)</f>
        <v>2.0160000000000001E-11</v>
      </c>
      <c r="K39" s="43"/>
      <c r="AD39" s="31" t="s">
        <v>71</v>
      </c>
      <c r="AE39" s="18"/>
      <c r="AF39" s="18"/>
      <c r="AG39" s="18" t="s">
        <v>879</v>
      </c>
      <c r="AH39" s="18"/>
    </row>
    <row r="40" spans="1:34">
      <c r="A40" s="48" t="s">
        <v>909</v>
      </c>
      <c r="B40" s="9" t="s">
        <v>35</v>
      </c>
      <c r="C40" s="19">
        <v>6.0000000000000002E-5</v>
      </c>
      <c r="D40" s="32">
        <f>IF('Notice Data (Enter Data Here)'!$C40="","",'Notice Data (Enter Data Here)'!$C40*VLOOKUP('Notice Data (Enter Data Here)'!$B40,Doedata,4)*37000000000)</f>
        <v>0.74592000000000003</v>
      </c>
      <c r="E40" s="10" t="s">
        <v>815</v>
      </c>
      <c r="F40" s="10" t="s">
        <v>31</v>
      </c>
      <c r="G40" s="10">
        <v>1</v>
      </c>
      <c r="H40" s="10" t="s">
        <v>835</v>
      </c>
      <c r="I40" s="10"/>
      <c r="J40" s="27">
        <f>IF('Notice Data (Enter Data Here)'!$D40="","",'Notice Data (Enter Data Here)'!$D40/37000000000)</f>
        <v>2.0160000000000001E-11</v>
      </c>
      <c r="K40" s="42"/>
      <c r="AD40" s="31" t="s">
        <v>72</v>
      </c>
      <c r="AE40" s="18"/>
      <c r="AF40" s="18"/>
      <c r="AG40" s="18" t="s">
        <v>829</v>
      </c>
      <c r="AH40" s="18"/>
    </row>
    <row r="41" spans="1:34">
      <c r="A41" s="48" t="s">
        <v>910</v>
      </c>
      <c r="B41" s="9" t="s">
        <v>35</v>
      </c>
      <c r="C41" s="19">
        <v>6.0000000000000002E-5</v>
      </c>
      <c r="D41" s="32">
        <f>IF('Notice Data (Enter Data Here)'!$C41="","",'Notice Data (Enter Data Here)'!$C41*VLOOKUP('Notice Data (Enter Data Here)'!$B41,Doedata,4)*37000000000)</f>
        <v>0.74592000000000003</v>
      </c>
      <c r="E41" s="10" t="s">
        <v>815</v>
      </c>
      <c r="F41" s="10" t="s">
        <v>31</v>
      </c>
      <c r="G41" s="10">
        <v>1</v>
      </c>
      <c r="H41" s="10" t="s">
        <v>835</v>
      </c>
      <c r="I41" s="10"/>
      <c r="J41" s="27">
        <f>IF('Notice Data (Enter Data Here)'!$D41="","",'Notice Data (Enter Data Here)'!$D41/37000000000)</f>
        <v>2.0160000000000001E-11</v>
      </c>
      <c r="K41" s="43"/>
      <c r="AD41" s="31" t="s">
        <v>51</v>
      </c>
      <c r="AE41" s="18"/>
      <c r="AF41" s="18"/>
      <c r="AG41" s="18" t="s">
        <v>830</v>
      </c>
      <c r="AH41" s="18"/>
    </row>
    <row r="42" spans="1:34">
      <c r="A42" s="9" t="s">
        <v>911</v>
      </c>
      <c r="B42" s="9" t="s">
        <v>35</v>
      </c>
      <c r="C42" s="19">
        <v>6.0000000000000002E-5</v>
      </c>
      <c r="D42" s="32">
        <f>IF('Notice Data (Enter Data Here)'!$C42="","",'Notice Data (Enter Data Here)'!$C42*VLOOKUP('Notice Data (Enter Data Here)'!$B42,Doedata,4)*37000000000)</f>
        <v>0.74592000000000003</v>
      </c>
      <c r="E42" s="10" t="s">
        <v>815</v>
      </c>
      <c r="F42" s="10" t="s">
        <v>31</v>
      </c>
      <c r="G42" s="10">
        <v>1</v>
      </c>
      <c r="H42" s="10" t="s">
        <v>835</v>
      </c>
      <c r="I42" s="10"/>
      <c r="J42" s="27">
        <f>IF('Notice Data (Enter Data Here)'!$D42="","",'Notice Data (Enter Data Here)'!$D42/37000000000)</f>
        <v>2.0160000000000001E-11</v>
      </c>
      <c r="K42" s="42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2013-05-16T18:35:00Z</dcterms:modified>
</cp:coreProperties>
</file>