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57" i="1" l="1"/>
  <c r="D57" i="1" s="1"/>
  <c r="J57" i="1" s="1"/>
  <c r="D75" i="4"/>
  <c r="J75" i="4" s="1"/>
  <c r="D76" i="4"/>
  <c r="J76" i="4" s="1"/>
  <c r="D77" i="4"/>
  <c r="J77" i="4" s="1"/>
  <c r="D78" i="4"/>
  <c r="J78" i="4"/>
  <c r="D79" i="4"/>
  <c r="J79" i="4" s="1"/>
  <c r="D80" i="4"/>
  <c r="J80" i="4"/>
  <c r="D81" i="4"/>
  <c r="J81" i="4" s="1"/>
  <c r="D82" i="4"/>
  <c r="J82" i="4"/>
  <c r="D83" i="4"/>
  <c r="J83" i="4" s="1"/>
  <c r="D84" i="4"/>
  <c r="J84" i="4" s="1"/>
  <c r="D85" i="4"/>
  <c r="J85" i="4" s="1"/>
  <c r="D86" i="4"/>
  <c r="J86" i="4"/>
  <c r="D87" i="4"/>
  <c r="J87" i="4" s="1"/>
  <c r="D88" i="4"/>
  <c r="J88" i="4"/>
  <c r="D89" i="4"/>
  <c r="J89" i="4" s="1"/>
  <c r="D90" i="4"/>
  <c r="J90" i="4"/>
  <c r="D91" i="4"/>
  <c r="J91" i="4" s="1"/>
  <c r="D92" i="4"/>
  <c r="J92" i="4" s="1"/>
  <c r="D93" i="4"/>
  <c r="J93" i="4" s="1"/>
  <c r="D94" i="4"/>
  <c r="J94" i="4"/>
  <c r="D95" i="4"/>
  <c r="J95" i="4" s="1"/>
  <c r="D96" i="4"/>
  <c r="J96" i="4"/>
  <c r="D97" i="4"/>
  <c r="J97" i="4" s="1"/>
  <c r="D98" i="4"/>
  <c r="J98" i="4"/>
  <c r="D99" i="4"/>
  <c r="J99" i="4" s="1"/>
  <c r="D100" i="4"/>
  <c r="J100" i="4" s="1"/>
  <c r="D101" i="4"/>
  <c r="J101" i="4" s="1"/>
  <c r="D102" i="4"/>
  <c r="J102" i="4"/>
  <c r="D103" i="4"/>
  <c r="J103" i="4" s="1"/>
  <c r="D104" i="4"/>
  <c r="J104" i="4"/>
  <c r="D105" i="4"/>
  <c r="J105" i="4" s="1"/>
  <c r="D106" i="4"/>
  <c r="J106" i="4"/>
  <c r="D107" i="4"/>
  <c r="J107" i="4" s="1"/>
  <c r="D108" i="4"/>
  <c r="J108" i="4" s="1"/>
  <c r="D109" i="4"/>
  <c r="J109" i="4" s="1"/>
  <c r="D110" i="4"/>
  <c r="J110" i="4"/>
  <c r="D111" i="4"/>
  <c r="J111" i="4" s="1"/>
  <c r="D112" i="4"/>
  <c r="J112" i="4"/>
  <c r="D113" i="4"/>
  <c r="J113" i="4" s="1"/>
  <c r="D114" i="4"/>
  <c r="J114" i="4"/>
  <c r="D115" i="4"/>
  <c r="J115" i="4" s="1"/>
  <c r="D116" i="4"/>
  <c r="J116" i="4" s="1"/>
  <c r="D117" i="4"/>
  <c r="J117" i="4" s="1"/>
  <c r="D118" i="4"/>
  <c r="J118" i="4"/>
  <c r="D119" i="4"/>
  <c r="J119" i="4" s="1"/>
  <c r="D120" i="4"/>
  <c r="J120" i="4"/>
  <c r="D121" i="4"/>
  <c r="J121" i="4" s="1"/>
  <c r="D122" i="4"/>
  <c r="J122" i="4"/>
  <c r="D123" i="4"/>
  <c r="J123" i="4" s="1"/>
  <c r="D124" i="4"/>
  <c r="J124" i="4" s="1"/>
  <c r="D125" i="4"/>
  <c r="J125" i="4" s="1"/>
  <c r="D126" i="4"/>
  <c r="J126" i="4"/>
  <c r="D127" i="4"/>
  <c r="J127" i="4" s="1"/>
  <c r="D128" i="4"/>
  <c r="J128" i="4"/>
  <c r="D129" i="4"/>
  <c r="J129" i="4" s="1"/>
  <c r="D130" i="4"/>
  <c r="J130" i="4"/>
  <c r="D131" i="4"/>
  <c r="J131" i="4" s="1"/>
  <c r="D132" i="4"/>
  <c r="J132" i="4" s="1"/>
  <c r="D133" i="4"/>
  <c r="J133" i="4" s="1"/>
  <c r="D134" i="4"/>
  <c r="J134" i="4"/>
  <c r="D135" i="4"/>
  <c r="J135" i="4" s="1"/>
  <c r="D136" i="4"/>
  <c r="J136" i="4"/>
  <c r="D137" i="4"/>
  <c r="J137" i="4" s="1"/>
  <c r="D138" i="4"/>
  <c r="J138" i="4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/>
  <c r="D145" i="4"/>
  <c r="J145" i="4" s="1"/>
  <c r="D146" i="4"/>
  <c r="J146" i="4"/>
  <c r="D147" i="4"/>
  <c r="J147" i="4" s="1"/>
  <c r="D148" i="4"/>
  <c r="J148" i="4" s="1"/>
  <c r="D149" i="4"/>
  <c r="J149" i="4" s="1"/>
  <c r="D150" i="4"/>
  <c r="J150" i="4"/>
  <c r="D151" i="4"/>
  <c r="J151" i="4" s="1"/>
  <c r="D152" i="4"/>
  <c r="J152" i="4" s="1"/>
  <c r="D153" i="4"/>
  <c r="J153" i="4" s="1"/>
  <c r="D154" i="4"/>
  <c r="J154" i="4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/>
  <c r="D177" i="4"/>
  <c r="J177" i="4" s="1"/>
  <c r="D178" i="4"/>
  <c r="J178" i="4"/>
  <c r="D179" i="4"/>
  <c r="J179" i="4" s="1"/>
  <c r="D180" i="4"/>
  <c r="J180" i="4" s="1"/>
  <c r="D181" i="4"/>
  <c r="J181" i="4" s="1"/>
  <c r="D182" i="4"/>
  <c r="J182" i="4"/>
  <c r="D183" i="4"/>
  <c r="J183" i="4" s="1"/>
  <c r="D184" i="4"/>
  <c r="J184" i="4" s="1"/>
  <c r="D185" i="4"/>
  <c r="J185" i="4" s="1"/>
  <c r="D186" i="4"/>
  <c r="J186" i="4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/>
  <c r="D85" i="1"/>
  <c r="J85" i="1" s="1"/>
  <c r="D86" i="1"/>
  <c r="J86" i="1"/>
  <c r="D87" i="1"/>
  <c r="J87" i="1" s="1"/>
  <c r="D88" i="1"/>
  <c r="J88" i="1" s="1"/>
  <c r="D89" i="1"/>
  <c r="J89" i="1" s="1"/>
  <c r="D90" i="1"/>
  <c r="J90" i="1"/>
  <c r="D91" i="1"/>
  <c r="J91" i="1" s="1"/>
  <c r="D92" i="1"/>
  <c r="J92" i="1" s="1"/>
  <c r="D93" i="1"/>
  <c r="J93" i="1" s="1"/>
  <c r="D94" i="1"/>
  <c r="J94" i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/>
  <c r="D117" i="1"/>
  <c r="J117" i="1" s="1"/>
  <c r="D118" i="1"/>
  <c r="J118" i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/>
  <c r="D26" i="4"/>
  <c r="J26" i="4" s="1"/>
  <c r="D27" i="4"/>
  <c r="J27" i="4" s="1"/>
  <c r="D28" i="4"/>
  <c r="J28" i="4" s="1"/>
  <c r="D29" i="4"/>
  <c r="J29" i="4"/>
  <c r="D30" i="4"/>
  <c r="J30" i="4" s="1"/>
  <c r="D31" i="4"/>
  <c r="J31" i="4" s="1"/>
  <c r="D32" i="4"/>
  <c r="J32" i="4" s="1"/>
  <c r="D33" i="4"/>
  <c r="J33" i="4"/>
  <c r="D34" i="4"/>
  <c r="J34" i="4" s="1"/>
  <c r="D35" i="4"/>
  <c r="J35" i="4" s="1"/>
  <c r="D36" i="4"/>
  <c r="J36" i="4" s="1"/>
  <c r="D37" i="4"/>
  <c r="J37" i="4"/>
  <c r="D38" i="4"/>
  <c r="J38" i="4" s="1"/>
  <c r="D39" i="4"/>
  <c r="J39" i="4" s="1"/>
  <c r="D40" i="4"/>
  <c r="J40" i="4" s="1"/>
  <c r="D41" i="4"/>
  <c r="J41" i="4"/>
  <c r="D42" i="4"/>
  <c r="J42" i="4" s="1"/>
  <c r="D43" i="4"/>
  <c r="J43" i="4" s="1"/>
  <c r="D44" i="4"/>
  <c r="J44" i="4" s="1"/>
  <c r="D45" i="4"/>
  <c r="J45" i="4"/>
  <c r="D46" i="4"/>
  <c r="J46" i="4" s="1"/>
  <c r="D47" i="4"/>
  <c r="J47" i="4" s="1"/>
  <c r="D48" i="4"/>
  <c r="J48" i="4" s="1"/>
  <c r="D49" i="4"/>
  <c r="J49" i="4"/>
  <c r="D50" i="4"/>
  <c r="J50" i="4" s="1"/>
  <c r="D51" i="4"/>
  <c r="J51" i="4" s="1"/>
  <c r="D52" i="4"/>
  <c r="J52" i="4" s="1"/>
  <c r="D53" i="4"/>
  <c r="J53" i="4"/>
  <c r="D54" i="4"/>
  <c r="J54" i="4" s="1"/>
  <c r="D55" i="4"/>
  <c r="J55" i="4" s="1"/>
  <c r="D56" i="4"/>
  <c r="J56" i="4" s="1"/>
  <c r="D57" i="4"/>
  <c r="J57" i="4"/>
  <c r="D58" i="4"/>
  <c r="J58" i="4" s="1"/>
  <c r="D59" i="4"/>
  <c r="J59" i="4" s="1"/>
  <c r="D60" i="4"/>
  <c r="J60" i="4" s="1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 s="1"/>
  <c r="D33" i="1"/>
  <c r="J33" i="1" s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 s="1"/>
  <c r="D44" i="1"/>
  <c r="J44" i="1" s="1"/>
  <c r="D45" i="1"/>
  <c r="J45" i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/>
  <c r="D56" i="1"/>
  <c r="J56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<sst xmlns="http://schemas.openxmlformats.org/spreadsheetml/2006/main" count="3350" uniqueCount="914">
  <si>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</si>
  <si>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</si>
  <si>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</si>
  <si>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</si>
  <si>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</si>
  <si>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</si>
  <si>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</si>
  <si>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</si>
  <si>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</si>
  <si>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</si>
  <si>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</si>
  <si>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</si>
  <si>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</si>
  <si>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</si>
  <si>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</si>
  <si>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</si>
  <si>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</si>
  <si>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</si>
  <si>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</si>
  <si>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</si>
  <si>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</si>
  <si>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</si>
  <si>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</si>
  <si>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</si>
  <si>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</si>
  <si>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</si>
  <si>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</si>
  <si>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</si>
  <si>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</si>
  <si>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</si>
  <si>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</si>
  <si>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</si>
  <si>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</si>
  <si>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</si>
  <si>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</si>
  <si>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</si>
  <si>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</si>
  <si>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</si>
  <si>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</si>
  <si>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</si>
  <si>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</si>
  <si>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</si>
  <si>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</si>
  <si>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</si>
  <si>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</si>
  <si>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</si>
  <si>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</si>
  <si>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</si>
  <si>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</si>
  <si>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</si>
  <si>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</si>
  <si>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</si>
  <si>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</si>
  <si>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</si>
  <si>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</si>
  <si>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</si>
  <si>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</si>
  <si>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</si>
  <si>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</si>
  <si>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</si>
  <si>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</si>
  <si>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</si>
  <si>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</si>
  <si>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</si>
  <si>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</si>
  <si>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</si>
  <si>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</si>
  <si>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</si>
  <si>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</si>
  <si>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</si>
  <si>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</si>
  <si>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</si>
  <si>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</si>
  <si>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</si>
  <si>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</si>
  <si>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</si>
  <si>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</si>
  <si>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</si>
  <si>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</si>
  <si>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</si>
  <si>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</si>
  <si>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</si>
  <si>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</si>
  <si>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</si>
  <si>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</si>
  <si>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</si>
  <si>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</si>
  <si>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</si>
  <si>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</si>
  <si>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</si>
  <si>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</si>
  <si>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</si>
  <si>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</si>
  <si>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</si>
  <si>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</si>
  <si>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</si>
  <si>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</si>
  <si>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</si>
  <si>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</si>
  <si>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</si>
  <si>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</si>
  <si>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</si>
  <si>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</si>
  <si>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</si>
  <si>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</si>
  <si>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</si>
  <si>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</si>
  <si>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</si>
  <si>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</si>
  <si>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</si>
  <si>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</si>
  <si>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</si>
  <si>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</si>
  <si>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</si>
  <si>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</si>
  <si>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</si>
  <si>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</si>
  <si>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</si>
  <si>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</si>
  <si>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</si>
  <si>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</si>
  <si>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</si>
  <si>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</si>
  <si>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</si>
  <si>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</si>
  <si>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</si>
  <si>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</si>
  <si>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</si>
  <si>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</si>
  <si>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</si>
  <si>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</si>
  <si>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</si>
  <si>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</si>
  <si>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</si>
  <si>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</si>
  <si>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</si>
  <si>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</si>
  <si>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</si>
  <si>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</si>
  <si>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</si>
  <si>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</si>
  <si>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</si>
  <si>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</si>
  <si>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</si>
  <si>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</si>
  <si>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</si>
  <si>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</si>
  <si>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</si>
  <si>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</si>
  <si>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</si>
  <si>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</si>
  <si>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</si>
  <si>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</si>
  <si>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</si>
  <si>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</si>
  <si>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</si>
  <si>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</si>
  <si>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</si>
  <si>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</si>
  <si>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</si>
  <si>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</si>
  <si>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</si>
  <si>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</si>
  <si>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</si>
  <si>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</si>
  <si>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</si>
  <si>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</si>
  <si>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</si>
  <si>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</si>
  <si>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</si>
  <si>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</si>
  <si>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</si>
  <si>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</si>
  <si>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</si>
  <si>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</si>
  <si>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</si>
  <si>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</si>
  <si>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</si>
  <si>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</si>
  <si>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</si>
  <si>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</si>
  <si>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</si>
  <si>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</si>
  <si>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</si>
  <si>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</si>
  <si>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</si>
  <si>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</si>
  <si>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</si>
  <si>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</si>
  <si>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</si>
  <si>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</si>
  <si>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</si>
  <si>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</si>
  <si>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</si>
  <si>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</si>
  <si>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</si>
  <si>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</si>
  <si>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</si>
  <si>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</si>
  <si>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</si>
  <si>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</si>
  <si>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</si>
  <si>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</si>
  <si>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</si>
  <si>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</si>
  <si>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</si>
  <si>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</si>
  <si>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</si>
  <si>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</si>
  <si>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</si>
  <si>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</si>
  <si>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</si>
  <si>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</si>
  <si>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</si>
  <si>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</si>
  <si>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</si>
  <si>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</si>
  <si>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</si>
  <si>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</si>
  <si>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</si>
  <si>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</si>
  <si>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</si>
  <si>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</si>
  <si>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</si>
  <si>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</si>
  <si>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</si>
  <si>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</si>
  <si>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</si>
  <si>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</si>
  <si>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</si>
  <si>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</si>
  <si>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</si>
  <si>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</si>
  <si>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</si>
  <si>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</si>
  <si>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</si>
  <si>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</si>
  <si>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</si>
  <si>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</si>
  <si>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</si>
  <si>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</si>
  <si>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</si>
  <si>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</si>
  <si>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</si>
  <si>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</si>
  <si>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</si>
  <si>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</si>
  <si>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</si>
  <si>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</si>
  <si>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</si>
  <si>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</si>
  <si>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</si>
  <si>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</si>
  <si>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</si>
  <si>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</si>
  <si>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</si>
  <si>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</si>
  <si>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</si>
  <si>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</si>
  <si>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</si>
  <si>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</si>
  <si>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</si>
  <si>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</si>
  <si>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</si>
  <si>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</si>
  <si>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</si>
  <si>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</si>
  <si>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</si>
  <si>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</si>
  <si>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</si>
  <si>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</si>
  <si>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</si>
  <si>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</si>
  <si>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</si>
  <si>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</si>
  <si>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</si>
  <si>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</si>
  <si>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</si>
  <si>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</si>
  <si>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</si>
  <si>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</si>
  <si>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</si>
  <si>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</si>
  <si>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</si>
  <si>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</si>
  <si>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</si>
  <si>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</si>
  <si>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</si>
  <si>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</si>
  <si>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</si>
  <si>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</si>
  <si>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</si>
  <si>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</si>
  <si>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</si>
  <si>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</si>
  <si>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</si>
  <si>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</si>
  <si>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</si>
  <si>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</si>
  <si>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</si>
  <si>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</si>
  <si>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</si>
  <si>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</si>
  <si>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</si>
  <si>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</si>
  <si>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</si>
  <si>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</si>
  <si>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</si>
  <si>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</si>
  <si>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</si>
  <si>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</si>
  <si>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</si>
  <si>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</si>
  <si>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</si>
  <si>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</si>
  <si>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</si>
  <si>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</si>
  <si>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</si>
  <si>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</si>
  <si>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</si>
  <si>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</si>
  <si>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</si>
  <si>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</si>
  <si>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</si>
  <si>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</si>
  <si>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</si>
  <si>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</si>
  <si>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</si>
  <si>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</si>
  <si>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</si>
  <si>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</si>
  <si>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</si>
  <si>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</si>
  <si>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</si>
  <si>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</si>
  <si>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</si>
  <si>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</si>
  <si>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</si>
  <si>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</si>
  <si>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</si>
  <si>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</si>
  <si>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</si>
  <si>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</si>
  <si>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</si>
  <si>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</si>
  <si>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</si>
  <si>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</si>
  <si>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</si>
  <si>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</si>
  <si>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</si>
  <si>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</si>
  <si>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</si>
  <si>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</si>
  <si>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</si>
  <si>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</si>
  <si>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</si>
  <si>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</si>
  <si>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</si>
  <si>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</si>
  <si>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</si>
  <si>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</si>
  <si>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</si>
  <si>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</si>
  <si>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</si>
  <si>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</si>
  <si>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</si>
  <si>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</si>
  <si>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</si>
  <si>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</si>
  <si>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</si>
  <si>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</si>
  <si>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</si>
  <si>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</si>
  <si>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</si>
  <si>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</si>
  <si>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</si>
  <si>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</si>
  <si>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</si>
  <si>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</si>
  <si>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</si>
  <si>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</si>
  <si>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</si>
  <si>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</si>
  <si>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</si>
  <si>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</si>
  <si>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</si>
  <si>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</si>
  <si>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</si>
  <si>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</si>
  <si>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</si>
  <si>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</si>
  <si>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</si>
  <si>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</si>
  <si>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</si>
  <si>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</si>
  <si>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</si>
  <si>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</si>
  <si>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</si>
  <si>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</si>
  <si>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</si>
  <si>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</si>
  <si>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</si>
  <si>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</si>
  <si>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</si>
  <si>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</si>
  <si>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</si>
  <si>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</si>
  <si>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</si>
  <si>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</si>
  <si>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</si>
  <si>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</si>
  <si>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</si>
  <si>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</si>
  <si>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</si>
  <si>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</si>
  <si>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</si>
  <si>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</si>
  <si>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</si>
  <si>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</si>
  <si>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</si>
  <si>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</si>
  <si>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</si>
  <si>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</si>
  <si>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</si>
  <si>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</si>
  <si>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</si>
  <si>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</si>
  <si>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</si>
  <si>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</si>
  <si>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</si>
  <si>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</si>
  <si>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</si>
  <si>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</si>
  <si>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</si>
  <si>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</si>
  <si>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</si>
  <si>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</si>
  <si>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</si>
  <si>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</si>
  <si>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</si>
  <si>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</si>
  <si>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</si>
  <si>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</si>
  <si>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</si>
  <si>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</si>
  <si>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</si>
  <si>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</si>
  <si>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</si>
  <si>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</si>
  <si>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</si>
  <si>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</si>
  <si>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</si>
  <si>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</si>
  <si>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</si>
  <si>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</si>
  <si>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</si>
  <si>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</si>
  <si>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</si>
  <si>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</si>
  <si>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</si>
  <si>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</si>
  <si>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</si>
  <si>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</si>
  <si>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</si>
  <si>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</si>
  <si>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</si>
  <si>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</si>
  <si>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</si>
  <si>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</si>
  <si>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</si>
  <si>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</si>
  <si>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</si>
  <si>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</si>
  <si>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</si>
  <si>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</si>
  <si>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</si>
  <si>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</si>
  <si>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</si>
  <si>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</si>
  <si>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</si>
  <si>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</si>
  <si>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</si>
  <si>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</si>
  <si>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</si>
  <si>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</si>
  <si>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</si>
  <si>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</si>
  <si>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</si>
  <si>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</si>
  <si>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</si>
  <si>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</si>
  <si>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</si>
  <si>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</si>
  <si>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</si>
  <si>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</si>
  <si>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</si>
  <si>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</si>
  <si>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</si>
  <si>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</si>
  <si>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</si>
  <si>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</si>
  <si>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</si>
  <si>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</si>
  <si>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</si>
  <si>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</si>
  <si>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</si>
  <si>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</si>
  <si>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</si>
  <si>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</si>
  <si>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</si>
  <si>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</si>
  <si>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</si>
  <si>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</si>
  <si>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</si>
  <si>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</si>
  <si>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</si>
  <si>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</si>
  <si>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</si>
  <si>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</si>
  <si>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</si>
  <si>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</si>
  <si>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</si>
  <si>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</si>
  <si>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</si>
  <si>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</si>
  <si>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</si>
  <si>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</si>
  <si>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</si>
  <si>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</si>
  <si>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</si>
  <si>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</si>
  <si>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</si>
  <si>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</si>
  <si>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</si>
  <si>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</si>
  <si>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</si>
  <si>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</si>
  <si>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</si>
  <si>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</si>
  <si>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</si>
  <si>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</si>
  <si>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</si>
  <si>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</si>
  <si>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</si>
  <si>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</si>
  <si>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</si>
  <si>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</si>
  <si>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</si>
  <si>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</si>
  <si>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</si>
  <si>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</si>
  <si>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</si>
  <si>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</si>
  <si>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</si>
  <si>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</si>
  <si>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</si>
  <si>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</si>
  <si>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</si>
  <si>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</si>
  <si>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</si>
  <si>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</si>
  <si>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</si>
  <si>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</si>
  <si>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</si>
  <si>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</si>
  <si>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</si>
  <si>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</si>
  <si>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</si>
  <si>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</si>
  <si>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</si>
  <si>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</si>
  <si>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</si>
  <si>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</si>
  <si>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</si>
  <si>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</si>
  <si>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</si>
  <si>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</si>
  <si>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</si>
  <si>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</si>
  <si>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</si>
  <si>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</si>
  <si>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</si>
  <si>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</si>
  <si>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</si>
  <si>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</si>
  <si>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</si>
  <si>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</si>
  <si>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</si>
  <si>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</si>
  <si>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</si>
  <si>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</si>
  <si>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</si>
  <si>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</si>
  <si>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</si>
  <si>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</si>
  <si>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</si>
  <si>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</si>
  <si>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</si>
  <si>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</si>
  <si>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</si>
  <si>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</si>
  <si>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</si>
  <si>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</si>
  <si>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</si>
  <si>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</si>
  <si>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</si>
  <si>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</si>
  <si>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</si>
  <si>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</si>
  <si>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</si>
  <si>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</si>
  <si>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</si>
  <si>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</si>
  <si>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</si>
  <si>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</si>
  <si>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</si>
  <si>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</si>
  <si>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</si>
  <si>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</si>
  <si>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</si>
  <si>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</si>
  <si>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</si>
  <si>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</si>
  <si>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</si>
  <si>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</si>
  <si>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</si>
  <si>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</si>
  <si>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</si>
  <si>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</si>
  <si>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</si>
  <si>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</si>
  <si>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</si>
  <si>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</si>
  <si>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</si>
  <si>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</si>
  <si>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</si>
  <si>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</si>
  <si>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</si>
  <si>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</si>
  <si>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</si>
  <si>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</si>
  <si>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</si>
  <si>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</si>
  <si>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</si>
  <si>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</si>
  <si>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</si>
  <si>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</si>
  <si>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</si>
  <si>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</si>
  <si>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</si>
  <si>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</si>
  <si>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</si>
  <si>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</si>
  <si>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</si>
  <si>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</si>
  <si>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</si>
  <si>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</si>
  <si>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</si>
  <si>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</si>
  <si>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</si>
  <si>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</si>
  <si>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</si>
  <si>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</si>
  <si>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</si>
  <si>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</si>
  <si>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</si>
  <si>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</si>
  <si>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</si>
  <si>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</si>
  <si>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</si>
  <si>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</si>
  <si>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</si>
  <si>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</si>
  <si>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</si>
  <si>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</si>
  <si>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</si>
  <si>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</si>
  <si>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</si>
  <si>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</si>
  <si>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</si>
  <si>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</si>
  <si>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</si>
  <si>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</si>
  <si>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</si>
  <si>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</si>
  <si>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</si>
  <si>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</si>
  <si>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</si>
  <si>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</si>
  <si>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</si>
  <si>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</si>
  <si>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</si>
  <si>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</si>
  <si>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</si>
  <si>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</si>
  <si>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</si>
  <si>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</si>
  <si>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</si>
  <si>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</si>
  <si>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</si>
  <si>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</si>
  <si>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</si>
  <si>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</si>
  <si>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</si>
  <si>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</si>
  <si>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</si>
  <si>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</si>
  <si>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</si>
  <si>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</si>
  <si>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</si>
  <si>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</si>
  <si>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</si>
  <si>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</si>
  <si>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</si>
  <si>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</si>
  <si>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</si>
  <si>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</si>
  <si>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</si>
  <si>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</si>
  <si>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</si>
  <si>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</si>
  <si>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</si>
  <si>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</si>
  <si>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</si>
  <si>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</si>
  <si>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</si>
  <si>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</si>
  <si>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</si>
  <si>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</si>
  <si>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</si>
  <si>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</si>
  <si>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</si>
  <si>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</si>
  <si>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</si>
  <si>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</si>
  <si>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</si>
  <si>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</si>
  <si>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</si>
  <si>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</si>
  <si>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</si>
  <si>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</si>
  <si>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</si>
  <si>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</si>
  <si>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</si>
  <si>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</si>
  <si>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</si>
  <si>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</si>
  <si>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</si>
  <si>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</si>
  <si>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</si>
  <si>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</si>
  <si>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</si>
  <si>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</si>
  <si>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</si>
  <si>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</si>
  <si>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</si>
  <si>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</si>
  <si>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</si>
  <si>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</si>
  <si>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</si>
  <si>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</si>
  <si>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</si>
  <si>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</si>
  <si>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</si>
  <si>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</si>
  <si>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</si>
  <si>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</si>
  <si>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</si>
  <si>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</si>
  <si>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</si>
  <si>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</si>
  <si>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</si>
  <si>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</si>
  <si>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</si>
  <si>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</si>
  <si>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</si>
  <si>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</si>
  <si>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</si>
  <si>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</si>
  <si>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</si>
  <si>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</si>
  <si>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</si>
  <si>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</si>
  <si>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</si>
  <si>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</si>
  <si>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</si>
  <si>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</si>
  <si>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</si>
  <si>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</si>
  <si>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</si>
  <si>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</si>
  <si>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</si>
  <si>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</si>
  <si>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</si>
  <si>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</si>
  <si>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</si>
  <si>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</si>
  <si>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</si>
  <si>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</si>
  <si>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</si>
  <si>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</si>
  <si>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</si>
  <si>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</si>
  <si>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</si>
  <si>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</si>
  <si>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</si>
  <si>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</si>
  <si>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</si>
  <si>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</si>
  <si>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</si>
  <si>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</si>
  <si>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</si>
  <si>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</si>
  <si>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</si>
  <si>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</si>
  <si>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</si>
  <si>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</si>
  <si>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</si>
  <si>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</si>
  <si>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</si>
  <si>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</si>
  <si>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</si>
  <si>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</si>
  <si>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</si>
  <si>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</si>
  <si>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</si>
  <si>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</si>
  <si>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</si>
  <si>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</si>
  <si>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</si>
  <si>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</si>
  <si>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</si>
  <si>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</si>
  <si>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</si>
  <si>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</si>
  <si>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</si>
  <si>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</si>
  <si>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</si>
  <si>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</si>
  <si>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</si>
  <si>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</si>
  <si>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</si>
  <si>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</si>
  <si>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</si>
  <si>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</si>
  <si>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</si>
  <si>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</si>
  <si>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</si>
  <si>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</si>
  <si>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</si>
  <si>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</si>
  <si>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</si>
  <si>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</si>
  <si>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</si>
  <si>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</si>
  <si>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</si>
  <si>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</si>
  <si>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</si>
  <si>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</si>
  <si>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</si>
  <si>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</si>
  <si>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</si>
  <si>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</si>
  <si>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</si>
  <si>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</si>
  <si>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</si>
  <si>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</si>
  <si>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</si>
  <si>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</si>
  <si>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</si>
  <si>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</si>
  <si>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</si>
  <si>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</si>
  <si>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</si>
  <si>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</si>
  <si>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</si>
  <si>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</si>
  <si>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</si>
  <si>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</si>
  <si>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</si>
  <si>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</si>
  <si>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</si>
  <si>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</si>
  <si>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University of Arizona</t>
  </si>
  <si>
    <t>429 Shantz Bldg, 1177 E. 4th street</t>
  </si>
  <si>
    <t>chorover@cals.arizona.edu</t>
  </si>
  <si>
    <t>Tucson</t>
  </si>
  <si>
    <t>AZ</t>
  </si>
  <si>
    <t>USA</t>
  </si>
  <si>
    <t>BL11-3</t>
  </si>
  <si>
    <t>520-626-5635</t>
  </si>
  <si>
    <t>ASCW-2_7</t>
  </si>
  <si>
    <t>ASCW-2_14</t>
  </si>
  <si>
    <t>ASCW-2_30</t>
  </si>
  <si>
    <t>ASCW-2_90</t>
  </si>
  <si>
    <t>ASCW-2_180</t>
  </si>
  <si>
    <t>ASCW-3_7</t>
  </si>
  <si>
    <t>ASCW-3_14</t>
  </si>
  <si>
    <t>ASCW-3_30</t>
  </si>
  <si>
    <t>ASCW-3_90</t>
  </si>
  <si>
    <t>ASCW-3_180</t>
  </si>
  <si>
    <t>ASCW-5_7</t>
  </si>
  <si>
    <t>ASCW-5_14</t>
  </si>
  <si>
    <t>ASCW-5_30</t>
  </si>
  <si>
    <t>ASCW-5_90</t>
  </si>
  <si>
    <t>ASCW-5_180</t>
  </si>
  <si>
    <t>ASCW-6_7</t>
  </si>
  <si>
    <t>ASCW-6_14</t>
  </si>
  <si>
    <t>ASCW-6_30</t>
  </si>
  <si>
    <t>ASCW-6_90</t>
  </si>
  <si>
    <t>ASCW-6_180</t>
  </si>
  <si>
    <t>A2SCW-6_7</t>
  </si>
  <si>
    <t>A2SCW-3_7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</si>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</sst>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44.51830370370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6.0000000000000002E-5" maxValue="3.0000000000000001E-3"/>
    </cacheField>
    <cacheField name="Activity (Bq)" numFmtId="0">
      <sharedItems containsMixedTypes="1" containsNumber="1" minValue="0.7459200000000000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0">
      <sharedItems containsMixedTypes="1" containsNumber="1" minValue="2.0160000000000001E-11" maxValue="1.008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7_B"/>
    <x v="0"/>
    <n v="6.0000000000000002E-5"/>
    <n v="0.74592000000000003"/>
    <s v="Powder"/>
    <s v="Oxide"/>
    <n v="30"/>
    <m/>
    <n v="1"/>
    <n v="2.0160000000000001E-11"/>
  </r>
  <r>
    <s v="ASCW-2_14_B"/>
    <x v="0"/>
    <n v="6.0000000000000002E-5"/>
    <n v="0.74592000000000003"/>
    <s v="Powder"/>
    <s v="Oxide"/>
    <n v="30"/>
    <m/>
    <n v="1"/>
    <n v="2.0160000000000001E-11"/>
  </r>
  <r>
    <s v="ASCW-2_30_B"/>
    <x v="0"/>
    <n v="6.0000000000000002E-5"/>
    <n v="0.74592000000000003"/>
    <s v="Powder"/>
    <s v="Oxide"/>
    <n v="30"/>
    <m/>
    <n v="1"/>
    <n v="2.0160000000000001E-11"/>
  </r>
  <r>
    <s v="ASCW-3_7_B"/>
    <x v="0"/>
    <n v="1.2E-4"/>
    <n v="1.4918400000000001"/>
    <s v="Powder"/>
    <s v="Oxide"/>
    <n v="30"/>
    <m/>
    <n v="1"/>
    <n v="4.0320000000000003E-11"/>
  </r>
  <r>
    <s v="ASCW-3_14_B"/>
    <x v="0"/>
    <n v="1.2E-4"/>
    <n v="1.4918400000000001"/>
    <s v="Powder"/>
    <s v="Oxide"/>
    <n v="30"/>
    <m/>
    <n v="1"/>
    <n v="4.0320000000000003E-11"/>
  </r>
  <r>
    <s v="ASCW-3_30_B"/>
    <x v="0"/>
    <n v="1.2E-4"/>
    <n v="1.4918400000000001"/>
    <s v="Powder"/>
    <s v="Oxide"/>
    <n v="30"/>
    <m/>
    <n v="1"/>
    <n v="4.0320000000000003E-11"/>
  </r>
  <r>
    <s v="ASCW-5_7_B"/>
    <x v="0"/>
    <n v="6.0000000000000002E-5"/>
    <n v="0.74592000000000003"/>
    <s v="Powder"/>
    <s v="Oxide"/>
    <n v="30"/>
    <m/>
    <n v="1"/>
    <n v="2.0160000000000001E-11"/>
  </r>
  <r>
    <s v="ASCW-6_7_B"/>
    <x v="0"/>
    <n v="1.2E-4"/>
    <n v="1.4918400000000001"/>
    <s v="Powder"/>
    <s v="Oxide"/>
    <n v="30"/>
    <m/>
    <n v="1"/>
    <n v="4.0320000000000003E-11"/>
  </r>
  <r>
    <s v="ASCW-6_14_B"/>
    <x v="0"/>
    <n v="1.2E-4"/>
    <n v="1.4918400000000001"/>
    <s v="Powder"/>
    <s v="Oxide"/>
    <n v="30"/>
    <m/>
    <n v="1"/>
    <n v="4.0320000000000003E-11"/>
  </r>
  <r>
    <s v="ASCW-6_30_B"/>
    <x v="0"/>
    <n v="1.2E-4"/>
    <n v="1.4918400000000001"/>
    <s v="Powder"/>
    <s v="Oxide"/>
    <n v="30"/>
    <m/>
    <n v="1"/>
    <n v="4.0320000000000003E-11"/>
  </r>
  <r>
    <s v="ASCW-2_7_F"/>
    <x v="0"/>
    <n v="1.8000000000000001E-4"/>
    <n v="2.2377600000000002"/>
    <s v="Powder"/>
    <s v="Oxide"/>
    <n v="30"/>
    <m/>
    <n v="1"/>
    <n v="6.0480000000000007E-11"/>
  </r>
  <r>
    <s v="ASCW-2_14_F"/>
    <x v="0"/>
    <n v="1.8000000000000001E-4"/>
    <n v="2.2377600000000002"/>
    <s v="Powder"/>
    <s v="Oxide"/>
    <n v="30"/>
    <m/>
    <n v="1"/>
    <n v="6.0480000000000007E-11"/>
  </r>
  <r>
    <s v="ASCW-2_30_F"/>
    <x v="0"/>
    <n v="1.8000000000000001E-4"/>
    <n v="2.2377600000000002"/>
    <s v="Powder"/>
    <s v="Oxide"/>
    <n v="30"/>
    <m/>
    <n v="1"/>
    <n v="6.0480000000000007E-11"/>
  </r>
  <r>
    <s v="ASCW-3_7_F"/>
    <x v="0"/>
    <n v="3.6000000000000002E-4"/>
    <n v="4.4755200000000004"/>
    <s v="Powder"/>
    <s v="Oxide"/>
    <n v="30"/>
    <m/>
    <n v="1"/>
    <n v="1.2096000000000001E-10"/>
  </r>
  <r>
    <s v="ASCW-3_14_F"/>
    <x v="0"/>
    <n v="3.6000000000000002E-4"/>
    <n v="4.4755200000000004"/>
    <s v="Powder"/>
    <s v="Oxide"/>
    <n v="30"/>
    <m/>
    <n v="1"/>
    <n v="1.2096000000000001E-10"/>
  </r>
  <r>
    <s v="ASCW-3_30_F"/>
    <x v="0"/>
    <n v="3.6000000000000002E-4"/>
    <n v="4.4755200000000004"/>
    <s v="Powder"/>
    <s v="Oxide"/>
    <n v="30"/>
    <m/>
    <n v="1"/>
    <n v="1.2096000000000001E-10"/>
  </r>
  <r>
    <s v="ASCW-5_7_F"/>
    <x v="0"/>
    <n v="1.8000000000000001E-4"/>
    <n v="2.2377600000000002"/>
    <s v="Powder"/>
    <s v="Oxide"/>
    <n v="30"/>
    <m/>
    <n v="1"/>
    <n v="6.0480000000000007E-11"/>
  </r>
  <r>
    <s v="ASCW-6_7_F"/>
    <x v="0"/>
    <n v="3.6000000000000002E-4"/>
    <n v="4.4755200000000004"/>
    <s v="Powder"/>
    <s v="Oxide"/>
    <n v="30"/>
    <m/>
    <n v="1"/>
    <n v="1.2096000000000001E-10"/>
  </r>
  <r>
    <s v="ASCW-6_14_F"/>
    <x v="0"/>
    <n v="3.6000000000000002E-4"/>
    <n v="4.4755200000000004"/>
    <s v="Powder"/>
    <s v="Oxide"/>
    <n v="30"/>
    <m/>
    <n v="1"/>
    <n v="1.2096000000000001E-10"/>
  </r>
  <r>
    <s v="ASCW-6_30_F"/>
    <x v="0"/>
    <n v="3.6000000000000002E-4"/>
    <n v="4.4755200000000004"/>
    <s v="Powder"/>
    <s v="Oxide"/>
    <n v="30"/>
    <m/>
    <n v="1"/>
    <n v="1.2096000000000001E-10"/>
  </r>
  <r>
    <s v="NSCW-precip-0"/>
    <x v="0"/>
    <n v="4.8000000000000001E-4"/>
    <n v="5.9673600000000002"/>
    <s v="Powder"/>
    <s v="Compound"/>
    <n v="30"/>
    <m/>
    <n v="1"/>
    <n v="1.6128000000000001E-10"/>
  </r>
  <r>
    <s v="ASCW-precip-0"/>
    <x v="0"/>
    <n v="4.8000000000000001E-4"/>
    <n v="5.9673600000000002"/>
    <s v="Powder"/>
    <s v="Compound"/>
    <n v="30"/>
    <m/>
    <n v="1"/>
    <n v="1.6128000000000001E-10"/>
  </r>
  <r>
    <s v="NSCW-precip-120"/>
    <x v="0"/>
    <n v="4.8000000000000001E-4"/>
    <n v="5.9673600000000002"/>
    <s v="Powder"/>
    <s v="Compound"/>
    <n v="30"/>
    <m/>
    <n v="1"/>
    <n v="1.6128000000000001E-10"/>
  </r>
  <r>
    <s v="ASCW-precip-120"/>
    <x v="0"/>
    <n v="4.8000000000000001E-4"/>
    <n v="5.9673600000000002"/>
    <s v="Powder"/>
    <s v="Compound"/>
    <n v="30"/>
    <m/>
    <n v="1"/>
    <n v="1.6128000000000001E-10"/>
  </r>
  <r>
    <s v="U_precip_pre_M_1"/>
    <x v="0"/>
    <n v="3.0000000000000001E-3"/>
    <n v="37.295999999999999"/>
    <s v="Powder"/>
    <s v="Compound"/>
    <n v="30"/>
    <m/>
    <n v="1"/>
    <n v="1.008E-9"/>
  </r>
  <r>
    <s v="U_precip_pre_M_2"/>
    <x v="0"/>
    <n v="3.0000000000000001E-3"/>
    <n v="37.295999999999999"/>
    <s v="Powder"/>
    <s v="Compound"/>
    <n v="30"/>
    <m/>
    <n v="1"/>
    <n v="1.008E-9"/>
  </r>
  <r>
    <s v="U_precip_pre_M_3"/>
    <x v="0"/>
    <n v="3.0000000000000001E-3"/>
    <n v="37.295999999999999"/>
    <s v="Powder"/>
    <s v="Compound"/>
    <n v="30"/>
    <m/>
    <n v="1"/>
    <n v="1.008E-9"/>
  </r>
  <r>
    <s v="U_precip_pre_M_4"/>
    <x v="0"/>
    <n v="3.0000000000000001E-3"/>
    <n v="37.295999999999999"/>
    <s v="Powder"/>
    <s v="Compound"/>
    <n v="30"/>
    <m/>
    <n v="1"/>
    <n v="1.008E-9"/>
  </r>
  <r>
    <s v="U_precip_pre_M_5"/>
    <x v="0"/>
    <n v="3.0000000000000001E-3"/>
    <n v="37.295999999999999"/>
    <s v="Powder"/>
    <s v="Compound"/>
    <n v="30"/>
    <m/>
    <n v="1"/>
    <n v="1.008E-9"/>
  </r>
  <r>
    <s v="Uraninite_Mapi_1"/>
    <x v="0"/>
    <n v="3.0000000000000001E-3"/>
    <n v="37.295999999999999"/>
    <s v="Slurry/Paste"/>
    <s v="Oxide"/>
    <n v="30"/>
    <m/>
    <n v="1"/>
    <n v="1.00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6" sqref="F16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880</v>
      </c>
    </row>
    <row r="3" spans="1:3" x14ac:dyDescent="0.25">
      <c r="A3" s="16" t="s">
        <v>9</v>
      </c>
      <c r="B3" s="11" t="s">
        <v>881</v>
      </c>
    </row>
    <row r="4" spans="1:3" x14ac:dyDescent="0.25">
      <c r="A4" s="16" t="s">
        <v>12</v>
      </c>
      <c r="B4" s="11" t="s">
        <v>882</v>
      </c>
    </row>
    <row r="5" spans="1:3" x14ac:dyDescent="0.25">
      <c r="A5" s="16" t="s">
        <v>10</v>
      </c>
      <c r="B5" s="11" t="s">
        <v>883</v>
      </c>
      <c r="C5" s="9" t="s">
        <v>875</v>
      </c>
    </row>
    <row r="6" spans="1:3" x14ac:dyDescent="0.25">
      <c r="A6" s="16" t="s">
        <v>11</v>
      </c>
      <c r="B6" s="11" t="s">
        <v>884</v>
      </c>
    </row>
    <row r="7" spans="1:3" x14ac:dyDescent="0.25">
      <c r="A7" s="16" t="s">
        <v>879</v>
      </c>
      <c r="B7" s="11" t="s">
        <v>885</v>
      </c>
    </row>
    <row r="8" spans="1:3" x14ac:dyDescent="0.25">
      <c r="A8" s="16" t="s">
        <v>13</v>
      </c>
      <c r="B8" s="11" t="s">
        <v>886</v>
      </c>
    </row>
    <row r="9" spans="1:3" x14ac:dyDescent="0.25">
      <c r="A9" s="16" t="s">
        <v>14</v>
      </c>
      <c r="B9" s="11" t="s">
        <v>887</v>
      </c>
    </row>
    <row r="10" spans="1:3" x14ac:dyDescent="0.25">
      <c r="A10" s="16" t="s">
        <v>15</v>
      </c>
      <c r="B10" s="11">
        <v>85721</v>
      </c>
    </row>
    <row r="11" spans="1:3" x14ac:dyDescent="0.25">
      <c r="A11" s="16" t="s">
        <v>809</v>
      </c>
      <c r="B11" s="11" t="s">
        <v>888</v>
      </c>
    </row>
    <row r="12" spans="1:3" x14ac:dyDescent="0.25">
      <c r="A12" s="16" t="s">
        <v>26</v>
      </c>
      <c r="B12" s="21" t="s">
        <v>890</v>
      </c>
    </row>
    <row r="13" spans="1:3" x14ac:dyDescent="0.25">
      <c r="A13" s="16" t="s">
        <v>839</v>
      </c>
      <c r="B13" s="21">
        <v>3603</v>
      </c>
    </row>
    <row r="14" spans="1:3" x14ac:dyDescent="0.25">
      <c r="A14" s="16" t="s">
        <v>16</v>
      </c>
      <c r="B14" s="28" t="s">
        <v>913</v>
      </c>
    </row>
    <row r="15" spans="1:3" x14ac:dyDescent="0.25">
      <c r="A15" s="16" t="s">
        <v>41</v>
      </c>
      <c r="B15" s="12" t="s">
        <v>889</v>
      </c>
      <c r="C15" s="9" t="s">
        <v>854</v>
      </c>
    </row>
    <row r="16" spans="1:3" x14ac:dyDescent="0.25">
      <c r="A16" s="16" t="s">
        <v>40</v>
      </c>
      <c r="B16" s="39">
        <v>40972</v>
      </c>
      <c r="C16" s="9" t="s">
        <v>854</v>
      </c>
    </row>
    <row r="17" spans="1:34" x14ac:dyDescent="0.25">
      <c r="A17" s="16" t="s">
        <v>811</v>
      </c>
      <c r="B17" s="39">
        <v>40975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22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891</v>
      </c>
      <c r="B24" s="9" t="s">
        <v>35</v>
      </c>
      <c r="C24" s="17">
        <v>1.4999999999999999E-4</v>
      </c>
      <c r="D24" s="30">
        <f>IF('Notice Data (Enter Data Here)'!$C24="","",'Notice Data (Enter Data Here)'!$C24*VLOOKUP('Notice Data (Enter Data Here)'!$B24,Doedata,4)*37000000000)</f>
        <v>1.8647999999999998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IF('Notice Data (Enter Data Here)'!$D24="","",'Notice Data (Enter Data Here)'!$D24/37000000000)</f>
        <v>5.0399999999999995E-11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892</v>
      </c>
      <c r="B25" s="9" t="s">
        <v>35</v>
      </c>
      <c r="C25" s="17">
        <v>1.2999999999999999E-4</v>
      </c>
      <c r="D25" s="30">
        <f>IF('Notice Data (Enter Data Here)'!$C25="","",'Notice Data (Enter Data Here)'!$C25*VLOOKUP('Notice Data (Enter Data Here)'!$B25,Doedata,4)*37000000000)</f>
        <v>1.6161599999999998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IF('Notice Data (Enter Data Here)'!$D25="","",'Notice Data (Enter Data Here)'!$D25/37000000000)</f>
        <v>4.3679999999999998E-11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893</v>
      </c>
      <c r="B26" s="9" t="s">
        <v>35</v>
      </c>
      <c r="C26" s="17">
        <v>1E-4</v>
      </c>
      <c r="D26" s="30">
        <f>IF('Notice Data (Enter Data Here)'!$C26="","",'Notice Data (Enter Data Here)'!$C26*VLOOKUP('Notice Data (Enter Data Here)'!$B26,Doedata,4)*37000000000)</f>
        <v>1.2431999999999999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IF('Notice Data (Enter Data Here)'!$D26="","",'Notice Data (Enter Data Here)'!$D26/37000000000)</f>
        <v>3.3599999999999999E-11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894</v>
      </c>
      <c r="B27" s="9" t="s">
        <v>35</v>
      </c>
      <c r="C27" s="17">
        <v>2.5000000000000001E-4</v>
      </c>
      <c r="D27" s="30">
        <f>IF('Notice Data (Enter Data Here)'!$C27="","",'Notice Data (Enter Data Here)'!$C27*VLOOKUP('Notice Data (Enter Data Here)'!$B27,Doedata,4)*37000000000)</f>
        <v>3.1079999999999997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IF('Notice Data (Enter Data Here)'!$D27="","",'Notice Data (Enter Data Here)'!$D27/37000000000)</f>
        <v>8.3999999999999994E-11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895</v>
      </c>
      <c r="B28" s="9" t="s">
        <v>35</v>
      </c>
      <c r="C28" s="17">
        <v>2.0000000000000001E-4</v>
      </c>
      <c r="D28" s="30">
        <f>IF('Notice Data (Enter Data Here)'!$C28="","",'Notice Data (Enter Data Here)'!$C28*VLOOKUP('Notice Data (Enter Data Here)'!$B28,Doedata,4)*37000000000)</f>
        <v>2.4863999999999997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IF('Notice Data (Enter Data Here)'!$D28="","",'Notice Data (Enter Data Here)'!$D28/37000000000)</f>
        <v>6.7199999999999998E-11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896</v>
      </c>
      <c r="B29" s="9" t="s">
        <v>35</v>
      </c>
      <c r="C29" s="17">
        <v>3.8000000000000002E-4</v>
      </c>
      <c r="D29" s="30">
        <f>IF('Notice Data (Enter Data Here)'!$C29="","",'Notice Data (Enter Data Here)'!$C29*VLOOKUP('Notice Data (Enter Data Here)'!$B29,Doedata,4)*37000000000)</f>
        <v>4.7241599999999995</v>
      </c>
      <c r="E29" s="10" t="s">
        <v>817</v>
      </c>
      <c r="F29" s="10" t="s">
        <v>823</v>
      </c>
      <c r="G29" s="10">
        <v>30</v>
      </c>
      <c r="H29" s="10" t="s">
        <v>866</v>
      </c>
      <c r="I29" s="10">
        <v>1</v>
      </c>
      <c r="J29" s="25">
        <f>IF('Notice Data (Enter Data Here)'!$D29="","",'Notice Data (Enter Data Here)'!$D29/37000000000)</f>
        <v>1.2767999999999999E-10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897</v>
      </c>
      <c r="B30" s="9" t="s">
        <v>35</v>
      </c>
      <c r="C30" s="17">
        <v>3.3E-4</v>
      </c>
      <c r="D30" s="30">
        <f>IF('Notice Data (Enter Data Here)'!$C30="","",'Notice Data (Enter Data Here)'!$C30*VLOOKUP('Notice Data (Enter Data Here)'!$B30,Doedata,4)*37000000000)</f>
        <v>4.1025599999999995</v>
      </c>
      <c r="E30" s="10" t="s">
        <v>817</v>
      </c>
      <c r="F30" s="10" t="s">
        <v>823</v>
      </c>
      <c r="G30" s="10">
        <v>30</v>
      </c>
      <c r="H30" s="10" t="s">
        <v>866</v>
      </c>
      <c r="I30" s="10">
        <v>1</v>
      </c>
      <c r="J30" s="25">
        <f>IF('Notice Data (Enter Data Here)'!$D30="","",'Notice Data (Enter Data Here)'!$D30/37000000000)</f>
        <v>1.1087999999999998E-10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898</v>
      </c>
      <c r="B31" s="9" t="s">
        <v>35</v>
      </c>
      <c r="C31" s="17">
        <v>3.3E-4</v>
      </c>
      <c r="D31" s="30">
        <f>IF('Notice Data (Enter Data Here)'!$C31="","",'Notice Data (Enter Data Here)'!$C31*VLOOKUP('Notice Data (Enter Data Here)'!$B31,Doedata,4)*37000000000)</f>
        <v>4.1025599999999995</v>
      </c>
      <c r="E31" s="10" t="s">
        <v>817</v>
      </c>
      <c r="F31" s="10" t="s">
        <v>823</v>
      </c>
      <c r="G31" s="10">
        <v>30</v>
      </c>
      <c r="H31" s="10" t="s">
        <v>866</v>
      </c>
      <c r="I31" s="10">
        <v>1</v>
      </c>
      <c r="J31" s="25">
        <f>IF('Notice Data (Enter Data Here)'!$D31="","",'Notice Data (Enter Data Here)'!$D31/37000000000)</f>
        <v>1.1087999999999998E-10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899</v>
      </c>
      <c r="B32" s="9" t="s">
        <v>35</v>
      </c>
      <c r="C32" s="17">
        <v>2.9999999999999997E-4</v>
      </c>
      <c r="D32" s="30">
        <f>IF('Notice Data (Enter Data Here)'!$C32="","",'Notice Data (Enter Data Here)'!$C32*VLOOKUP('Notice Data (Enter Data Here)'!$B32,Doedata,4)*37000000000)</f>
        <v>3.7295999999999996</v>
      </c>
      <c r="E32" s="10" t="s">
        <v>817</v>
      </c>
      <c r="F32" s="10" t="s">
        <v>823</v>
      </c>
      <c r="G32" s="10">
        <v>30</v>
      </c>
      <c r="H32" s="10" t="s">
        <v>866</v>
      </c>
      <c r="I32" s="10">
        <v>1</v>
      </c>
      <c r="J32" s="25">
        <f>IF('Notice Data (Enter Data Here)'!$D32="","",'Notice Data (Enter Data Here)'!$D32/37000000000)</f>
        <v>1.0079999999999999E-10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900</v>
      </c>
      <c r="B33" s="9" t="s">
        <v>35</v>
      </c>
      <c r="C33" s="17">
        <v>4.4999999999999999E-4</v>
      </c>
      <c r="D33" s="30">
        <f>IF('Notice Data (Enter Data Here)'!$C33="","",'Notice Data (Enter Data Here)'!$C33*VLOOKUP('Notice Data (Enter Data Here)'!$B33,Doedata,4)*37000000000)</f>
        <v>5.5943999999999994</v>
      </c>
      <c r="E33" s="10" t="s">
        <v>817</v>
      </c>
      <c r="F33" s="10" t="s">
        <v>823</v>
      </c>
      <c r="G33" s="10">
        <v>30</v>
      </c>
      <c r="H33" s="10" t="s">
        <v>866</v>
      </c>
      <c r="I33" s="10">
        <v>1</v>
      </c>
      <c r="J33" s="25">
        <f>IF('Notice Data (Enter Data Here)'!$D33="","",'Notice Data (Enter Data Here)'!$D33/37000000000)</f>
        <v>1.5119999999999998E-10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901</v>
      </c>
      <c r="B34" s="9" t="s">
        <v>35</v>
      </c>
      <c r="C34" s="17">
        <v>2.9999999999999997E-4</v>
      </c>
      <c r="D34" s="30">
        <f>IF('Notice Data (Enter Data Here)'!$C34="","",'Notice Data (Enter Data Here)'!$C34*VLOOKUP('Notice Data (Enter Data Here)'!$B34,Doedata,4)*37000000000)</f>
        <v>3.7295999999999996</v>
      </c>
      <c r="E34" s="10" t="s">
        <v>817</v>
      </c>
      <c r="F34" s="10" t="s">
        <v>823</v>
      </c>
      <c r="G34" s="10">
        <v>30</v>
      </c>
      <c r="H34" s="10" t="s">
        <v>866</v>
      </c>
      <c r="I34" s="10">
        <v>1</v>
      </c>
      <c r="J34" s="25">
        <f>IF('Notice Data (Enter Data Here)'!$D34="","",'Notice Data (Enter Data Here)'!$D34/37000000000)</f>
        <v>1.0079999999999999E-10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902</v>
      </c>
      <c r="B35" s="9" t="s">
        <v>35</v>
      </c>
      <c r="C35" s="17">
        <v>2.5000000000000001E-4</v>
      </c>
      <c r="D35" s="30">
        <f>IF('Notice Data (Enter Data Here)'!$C35="","",'Notice Data (Enter Data Here)'!$C35*VLOOKUP('Notice Data (Enter Data Here)'!$B35,Doedata,4)*37000000000)</f>
        <v>3.1079999999999997</v>
      </c>
      <c r="E35" s="10" t="s">
        <v>817</v>
      </c>
      <c r="F35" s="10" t="s">
        <v>823</v>
      </c>
      <c r="G35" s="10">
        <v>30</v>
      </c>
      <c r="H35" s="10" t="s">
        <v>866</v>
      </c>
      <c r="I35" s="10">
        <v>1</v>
      </c>
      <c r="J35" s="25">
        <f>IF('Notice Data (Enter Data Here)'!$D35="","",'Notice Data (Enter Data Here)'!$D35/37000000000)</f>
        <v>8.3999999999999994E-11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903</v>
      </c>
      <c r="B36" s="9" t="s">
        <v>35</v>
      </c>
      <c r="C36" s="17">
        <v>2.5000000000000001E-4</v>
      </c>
      <c r="D36" s="30">
        <f>IF('Notice Data (Enter Data Here)'!$C36="","",'Notice Data (Enter Data Here)'!$C36*VLOOKUP('Notice Data (Enter Data Here)'!$B36,Doedata,4)*37000000000)</f>
        <v>3.1079999999999997</v>
      </c>
      <c r="E36" s="10" t="s">
        <v>817</v>
      </c>
      <c r="F36" s="10" t="s">
        <v>823</v>
      </c>
      <c r="G36" s="10">
        <v>30</v>
      </c>
      <c r="H36" s="10" t="s">
        <v>866</v>
      </c>
      <c r="I36" s="10">
        <v>1</v>
      </c>
      <c r="J36" s="25">
        <f>IF('Notice Data (Enter Data Here)'!$D36="","",'Notice Data (Enter Data Here)'!$D36/37000000000)</f>
        <v>8.3999999999999994E-11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904</v>
      </c>
      <c r="B37" s="9" t="s">
        <v>35</v>
      </c>
      <c r="C37" s="17">
        <v>2.5000000000000001E-4</v>
      </c>
      <c r="D37" s="30">
        <f>IF('Notice Data (Enter Data Here)'!$C37="","",'Notice Data (Enter Data Here)'!$C37*VLOOKUP('Notice Data (Enter Data Here)'!$B37,Doedata,4)*37000000000)</f>
        <v>3.1079999999999997</v>
      </c>
      <c r="E37" s="10" t="s">
        <v>817</v>
      </c>
      <c r="F37" s="10" t="s">
        <v>823</v>
      </c>
      <c r="G37" s="10">
        <v>30</v>
      </c>
      <c r="H37" s="10" t="s">
        <v>866</v>
      </c>
      <c r="I37" s="10">
        <v>1</v>
      </c>
      <c r="J37" s="25">
        <f>IF('Notice Data (Enter Data Here)'!$D37="","",'Notice Data (Enter Data Here)'!$D37/37000000000)</f>
        <v>8.3999999999999994E-11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905</v>
      </c>
      <c r="B38" s="9" t="s">
        <v>35</v>
      </c>
      <c r="C38" s="17">
        <v>2.0000000000000001E-4</v>
      </c>
      <c r="D38" s="30">
        <f>IF('Notice Data (Enter Data Here)'!$C38="","",'Notice Data (Enter Data Here)'!$C38*VLOOKUP('Notice Data (Enter Data Here)'!$B38,Doedata,4)*37000000000)</f>
        <v>2.4863999999999997</v>
      </c>
      <c r="E38" s="10" t="s">
        <v>817</v>
      </c>
      <c r="F38" s="10" t="s">
        <v>823</v>
      </c>
      <c r="G38" s="10">
        <v>30</v>
      </c>
      <c r="H38" s="10" t="s">
        <v>866</v>
      </c>
      <c r="I38" s="10">
        <v>1</v>
      </c>
      <c r="J38" s="25">
        <f>IF('Notice Data (Enter Data Here)'!$D38="","",'Notice Data (Enter Data Here)'!$D38/37000000000)</f>
        <v>6.7199999999999998E-11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906</v>
      </c>
      <c r="B39" s="9" t="s">
        <v>35</v>
      </c>
      <c r="C39" s="17">
        <v>5.0000000000000001E-4</v>
      </c>
      <c r="D39" s="30">
        <f>IF('Notice Data (Enter Data Here)'!$C39="","",'Notice Data (Enter Data Here)'!$C39*VLOOKUP('Notice Data (Enter Data Here)'!$B39,Doedata,4)*37000000000)</f>
        <v>6.2159999999999993</v>
      </c>
      <c r="E39" s="10" t="s">
        <v>817</v>
      </c>
      <c r="F39" s="10" t="s">
        <v>823</v>
      </c>
      <c r="G39" s="10">
        <v>30</v>
      </c>
      <c r="H39" s="10" t="s">
        <v>866</v>
      </c>
      <c r="I39" s="10">
        <v>1</v>
      </c>
      <c r="J39" s="25">
        <f>IF('Notice Data (Enter Data Here)'!$D39="","",'Notice Data (Enter Data Here)'!$D39/37000000000)</f>
        <v>1.6799999999999999E-10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907</v>
      </c>
      <c r="B40" s="9" t="s">
        <v>35</v>
      </c>
      <c r="C40" s="17">
        <v>5.9999999999999995E-4</v>
      </c>
      <c r="D40" s="30">
        <f>IF('Notice Data (Enter Data Here)'!$C40="","",'Notice Data (Enter Data Here)'!$C40*VLOOKUP('Notice Data (Enter Data Here)'!$B40,Doedata,4)*37000000000)</f>
        <v>7.4591999999999992</v>
      </c>
      <c r="E40" s="10" t="s">
        <v>817</v>
      </c>
      <c r="F40" s="10" t="s">
        <v>823</v>
      </c>
      <c r="G40" s="10">
        <v>30</v>
      </c>
      <c r="H40" s="10" t="s">
        <v>866</v>
      </c>
      <c r="I40" s="10">
        <v>1</v>
      </c>
      <c r="J40" s="25">
        <f>IF('Notice Data (Enter Data Here)'!$D40="","",'Notice Data (Enter Data Here)'!$D40/37000000000)</f>
        <v>2.0159999999999998E-10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908</v>
      </c>
      <c r="B41" s="9" t="s">
        <v>35</v>
      </c>
      <c r="C41" s="17">
        <v>4.0000000000000002E-4</v>
      </c>
      <c r="D41" s="30">
        <f>IF('Notice Data (Enter Data Here)'!$C41="","",'Notice Data (Enter Data Here)'!$C41*VLOOKUP('Notice Data (Enter Data Here)'!$B41,Doedata,4)*37000000000)</f>
        <v>4.9727999999999994</v>
      </c>
      <c r="E41" s="10" t="s">
        <v>817</v>
      </c>
      <c r="F41" s="10" t="s">
        <v>823</v>
      </c>
      <c r="G41" s="10">
        <v>30</v>
      </c>
      <c r="H41" s="10" t="s">
        <v>866</v>
      </c>
      <c r="I41" s="10">
        <v>1</v>
      </c>
      <c r="J41" s="25">
        <f>IF('Notice Data (Enter Data Here)'!$D41="","",'Notice Data (Enter Data Here)'!$D41/37000000000)</f>
        <v>1.344E-10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909</v>
      </c>
      <c r="B42" s="9" t="s">
        <v>35</v>
      </c>
      <c r="C42" s="17">
        <v>4.4999999999999999E-4</v>
      </c>
      <c r="D42" s="30">
        <f>IF('Notice Data (Enter Data Here)'!$C42="","",'Notice Data (Enter Data Here)'!$C42*VLOOKUP('Notice Data (Enter Data Here)'!$B42,Doedata,4)*37000000000)</f>
        <v>5.5943999999999994</v>
      </c>
      <c r="E42" s="10" t="s">
        <v>817</v>
      </c>
      <c r="F42" s="10" t="s">
        <v>823</v>
      </c>
      <c r="G42" s="10">
        <v>30</v>
      </c>
      <c r="H42" s="10" t="s">
        <v>866</v>
      </c>
      <c r="I42" s="10">
        <v>1</v>
      </c>
      <c r="J42" s="25">
        <f>IF('Notice Data (Enter Data Here)'!$D42="","",'Notice Data (Enter Data Here)'!$D42/37000000000)</f>
        <v>1.5119999999999998E-10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910</v>
      </c>
      <c r="B43" s="9" t="s">
        <v>35</v>
      </c>
      <c r="C43" s="17">
        <v>4.4999999999999999E-4</v>
      </c>
      <c r="D43" s="30">
        <f>IF('Notice Data (Enter Data Here)'!$C43="","",'Notice Data (Enter Data Here)'!$C43*VLOOKUP('Notice Data (Enter Data Here)'!$B43,Doedata,4)*37000000000)</f>
        <v>5.5943999999999994</v>
      </c>
      <c r="E43" s="10" t="s">
        <v>817</v>
      </c>
      <c r="F43" s="10" t="s">
        <v>823</v>
      </c>
      <c r="G43" s="10">
        <v>30</v>
      </c>
      <c r="H43" s="10" t="s">
        <v>866</v>
      </c>
      <c r="I43" s="10">
        <v>1</v>
      </c>
      <c r="J43" s="25">
        <f>IF('Notice Data (Enter Data Here)'!$D43="","",'Notice Data (Enter Data Here)'!$D43/37000000000)</f>
        <v>1.5119999999999998E-10</v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A44" s="9" t="s">
        <v>912</v>
      </c>
      <c r="B44" s="9" t="s">
        <v>35</v>
      </c>
      <c r="C44" s="17">
        <v>6.9999999999999999E-4</v>
      </c>
      <c r="D44" s="30">
        <f>IF('Notice Data (Enter Data Here)'!$C44="","",'Notice Data (Enter Data Here)'!$C44*VLOOKUP('Notice Data (Enter Data Here)'!$B44,Doedata,4)*37000000000)</f>
        <v>8.702399999999999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>IF('Notice Data (Enter Data Here)'!$D44="","",'Notice Data (Enter Data Here)'!$D44/37000000000)</f>
        <v>2.3519999999999997E-10</v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A45" s="9" t="s">
        <v>911</v>
      </c>
      <c r="B45" s="9" t="s">
        <v>35</v>
      </c>
      <c r="C45" s="17">
        <v>6.9999999999999999E-4</v>
      </c>
      <c r="D45" s="30">
        <f>IF('Notice Data (Enter Data Here)'!$C45="","",'Notice Data (Enter Data Here)'!$C45*VLOOKUP('Notice Data (Enter Data Here)'!$B45,Doedata,4)*37000000000)</f>
        <v>8.702399999999999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>IF('Notice Data (Enter Data Here)'!$D45="","",'Notice Data (Enter Data Here)'!$D45/37000000000)</f>
        <v>2.3519999999999997E-10</v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IF('Notice Data (Enter Data Here)'!$C46="","",'Notice Data (Enter Data Here)'!$C46*VLOOKUP('Notice Data (Enter Data Here)'!$B46,Doedata,4)*37000000000)</f>
        <v/>
      </c>
      <c r="I46" s="10">
        <v>1</v>
      </c>
      <c r="J46" s="25" t="str">
        <f>IF('Notice Data (Enter Data Here)'!$D46="","",'Notice Data (Enter Data Here)'!$D46/37000000000)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IF('Notice Data (Enter Data Here)'!$C47="","",'Notice Data (Enter Data Here)'!$C47*VLOOKUP('Notice Data (Enter Data Here)'!$B47,Doedata,4)*37000000000)</f>
        <v/>
      </c>
      <c r="I47" s="10">
        <v>1</v>
      </c>
      <c r="J47" s="25" t="str">
        <f>IF('Notice Data (Enter Data Here)'!$D47="","",'Notice Data (Enter Data Here)'!$D47/37000000000)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IF('Notice Data (Enter Data Here)'!$C48="","",'Notice Data (Enter Data Here)'!$C48*VLOOKUP('Notice Data (Enter Data Here)'!$B48,Doedata,4)*37000000000)</f>
        <v/>
      </c>
      <c r="I48" s="10">
        <v>1</v>
      </c>
      <c r="J48" s="25" t="str">
        <f>IF('Notice Data (Enter Data Here)'!$D48="","",'Notice Data (Enter Data Here)'!$D48/37000000000)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IF('Notice Data (Enter Data Here)'!$C49="","",'Notice Data (Enter Data Here)'!$C49*VLOOKUP('Notice Data (Enter Data Here)'!$B49,Doedata,4)*37000000000)</f>
        <v/>
      </c>
      <c r="I49" s="10">
        <v>1</v>
      </c>
      <c r="J49" s="25" t="str">
        <f>IF('Notice Data (Enter Data Here)'!$D49="","",'Notice Data (Enter Data Here)'!$D49/37000000000)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IF('Notice Data (Enter Data Here)'!$C50="","",'Notice Data (Enter Data Here)'!$C50*VLOOKUP('Notice Data (Enter Data Here)'!$B50,Doedata,4)*37000000000)</f>
        <v/>
      </c>
      <c r="I50" s="10">
        <v>1</v>
      </c>
      <c r="J50" s="25" t="str">
        <f>IF('Notice Data (Enter Data Here)'!$D50="","",'Notice Data (Enter Data Here)'!$D50/37000000000)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IF('Notice Data (Enter Data Here)'!$C51="","",'Notice Data (Enter Data Here)'!$C51*VLOOKUP('Notice Data (Enter Data Here)'!$B51,Doedata,4)*37000000000)</f>
        <v/>
      </c>
      <c r="I51" s="10">
        <v>1</v>
      </c>
      <c r="J51" s="25" t="str">
        <f>IF('Notice Data (Enter Data Here)'!$D51="","",'Notice Data (Enter Data Here)'!$D51/37000000000)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IF('Notice Data (Enter Data Here)'!$C52="","",'Notice Data (Enter Data Here)'!$C52*VLOOKUP('Notice Data (Enter Data Here)'!$B52,Doedata,4)*37000000000)</f>
        <v/>
      </c>
      <c r="I52" s="10">
        <v>1</v>
      </c>
      <c r="J52" s="25" t="str">
        <f>IF('Notice Data (Enter Data Here)'!$D52="","",'Notice Data (Enter Data Here)'!$D52/37000000000)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IF('Notice Data (Enter Data Here)'!$C53="","",'Notice Data (Enter Data Here)'!$C53*VLOOKUP('Notice Data (Enter Data Here)'!$B53,Doedata,4)*37000000000)</f>
        <v/>
      </c>
      <c r="I53" s="10">
        <v>1</v>
      </c>
      <c r="J53" s="25" t="str">
        <f>IF('Notice Data (Enter Data Here)'!$D53="","",'Notice Data (Enter Data Here)'!$D53/37000000000)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>
        <f>SUM(C24:C53)</f>
        <v>7.6700000000000006E-3</v>
      </c>
      <c r="D57" s="30" t="e">
        <f>IF('Notice Data (Enter Data Here)'!$C57="","",'Notice Data (Enter Data Here)'!$C57*VLOOKUP('Notice Data (Enter Data Here)'!$B57,Doedata,4)*37000000000)</f>
        <v>#N/A</v>
      </c>
      <c r="I57" s="10"/>
      <c r="J57" s="25" t="e">
        <f>IF('Notice Data (Enter Data Here)'!$D57="","",'Notice Data (Enter Data Here)'!$D57/37000000000)</f>
        <v>#N/A</v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25" right="0.25" top="0.75" bottom="0.75" header="0.3" footer="0.3"/>
  <pageSetup paperSize="13" scale="63" orientation="landscape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I17" sqref="I17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2.376E-2</v>
      </c>
      <c r="C5" s="18">
        <v>295.38432</v>
      </c>
      <c r="D5" s="18">
        <v>7.98336E-9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2.376E-2</v>
      </c>
      <c r="C7" s="18">
        <v>295.38432</v>
      </c>
      <c r="D7" s="18">
        <v>7.98336E-9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Nico Perdrial</cp:lastModifiedBy>
  <cp:lastPrinted>2013-02-28T17:12:37Z</cp:lastPrinted>
  <dcterms:created xsi:type="dcterms:W3CDTF">2010-11-12T20:51:00Z</dcterms:created>
  <dcterms:modified xsi:type="dcterms:W3CDTF">2013-02-28T18:45:53Z</dcterms:modified>
</cp:coreProperties>
</file>