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codeName="ThisWorkbook" autoCompressPictures="0"/>
  <bookViews>
    <workbookView xWindow="1026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<sst xmlns="http://schemas.openxmlformats.org/spreadsheetml/2006/main" count="3272" uniqueCount="895">
  <si>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</si>
  <si>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</si>
  <si>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</si>
  <si>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</si>
  <si>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</si>
  <si>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</si>
  <si>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</si>
  <si>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</si>
  <si>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</si>
  <si>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</si>
  <si>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</si>
  <si>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</si>
  <si>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</si>
  <si>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</si>
  <si>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</si>
  <si>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</si>
  <si>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</si>
  <si>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</si>
  <si>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</si>
  <si>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</si>
  <si>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</si>
  <si>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</si>
  <si>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</si>
  <si>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</si>
  <si>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</si>
  <si>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</si>
  <si>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</si>
  <si>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</si>
  <si>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</si>
  <si>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</si>
  <si>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</si>
  <si>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</si>
  <si>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</si>
  <si>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</si>
  <si>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</si>
  <si>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</si>
  <si>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</si>
  <si>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</si>
  <si>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</si>
  <si>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</si>
  <si>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</si>
  <si>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</si>
  <si>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</si>
  <si>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</si>
  <si>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</si>
  <si>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</si>
  <si>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</si>
  <si>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</si>
  <si>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</si>
  <si>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</si>
  <si>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</si>
  <si>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</si>
  <si>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</si>
  <si>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</si>
  <si>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</si>
  <si>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</si>
  <si>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</si>
  <si>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</si>
  <si>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</si>
  <si>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</si>
  <si>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</si>
  <si>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</si>
  <si>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</si>
  <si>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</si>
  <si>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</si>
  <si>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</si>
  <si>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</si>
  <si>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</si>
  <si>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</si>
  <si>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</si>
  <si>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</si>
  <si>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</si>
  <si>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</si>
  <si>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</si>
  <si>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</si>
  <si>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</si>
  <si>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</si>
  <si>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</si>
  <si>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</si>
  <si>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</si>
  <si>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</si>
  <si>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</si>
  <si>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</si>
  <si>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</si>
  <si>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</si>
  <si>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</si>
  <si>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</si>
  <si>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</si>
  <si>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</si>
  <si>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</si>
  <si>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</si>
  <si>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</si>
  <si>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</si>
  <si>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</si>
  <si>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</si>
  <si>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</si>
  <si>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</si>
  <si>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</si>
  <si>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</si>
  <si>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</si>
  <si>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</si>
  <si>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</si>
  <si>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</si>
  <si>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</si>
  <si>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</si>
  <si>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</si>
  <si>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</si>
  <si>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</si>
  <si>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</si>
  <si>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</si>
  <si>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</si>
  <si>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</si>
  <si>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</si>
  <si>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</si>
  <si>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</si>
  <si>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</si>
  <si>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</si>
  <si>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</si>
  <si>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</si>
  <si>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</si>
  <si>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</si>
  <si>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</si>
  <si>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</si>
  <si>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</si>
  <si>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</si>
  <si>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</si>
  <si>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</si>
  <si>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</si>
  <si>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</si>
  <si>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</si>
  <si>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</si>
  <si>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</si>
  <si>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</si>
  <si>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</si>
  <si>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</si>
  <si>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</si>
  <si>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</si>
  <si>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</si>
  <si>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</si>
  <si>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</si>
  <si>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</si>
  <si>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</si>
  <si>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</si>
  <si>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</si>
  <si>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</si>
  <si>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</si>
  <si>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</si>
  <si>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</si>
  <si>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</si>
  <si>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</si>
  <si>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</si>
  <si>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</si>
  <si>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</si>
  <si>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</si>
  <si>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</si>
  <si>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</si>
  <si>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</si>
  <si>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</si>
  <si>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</si>
  <si>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</si>
  <si>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</si>
  <si>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</si>
  <si>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</si>
  <si>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</si>
  <si>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</si>
  <si>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</si>
  <si>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</si>
  <si>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</si>
  <si>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</si>
  <si>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</si>
  <si>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</si>
  <si>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</si>
  <si>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</si>
  <si>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</si>
  <si>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</si>
  <si>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</si>
  <si>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</si>
  <si>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</si>
  <si>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</si>
  <si>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</si>
  <si>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</si>
  <si>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</si>
  <si>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</si>
  <si>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</si>
  <si>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</si>
  <si>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</si>
  <si>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</si>
  <si>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</si>
  <si>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</si>
  <si>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</si>
  <si>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</si>
  <si>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</si>
  <si>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</si>
  <si>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</si>
  <si>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</si>
  <si>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</si>
  <si>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</si>
  <si>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</si>
  <si>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</si>
  <si>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</si>
  <si>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</si>
  <si>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</si>
  <si>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</si>
  <si>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</si>
  <si>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</si>
  <si>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</si>
  <si>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</si>
  <si>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</si>
  <si>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</si>
  <si>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</si>
  <si>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</si>
  <si>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</si>
  <si>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</si>
  <si>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</si>
  <si>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</si>
  <si>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</si>
  <si>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</si>
  <si>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</si>
  <si>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</si>
  <si>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</si>
  <si>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</si>
  <si>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</si>
  <si>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</si>
  <si>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</si>
  <si>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</si>
  <si>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</si>
  <si>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</si>
  <si>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</si>
  <si>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</si>
  <si>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</si>
  <si>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</si>
  <si>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</si>
  <si>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</si>
  <si>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</si>
  <si>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</si>
  <si>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</si>
  <si>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</si>
  <si>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</si>
  <si>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</si>
  <si>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</si>
  <si>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</si>
  <si>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</si>
  <si>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</si>
  <si>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</si>
  <si>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</si>
  <si>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</si>
  <si>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</si>
  <si>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</si>
  <si>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</si>
  <si>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</si>
  <si>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</si>
  <si>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</si>
  <si>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</si>
  <si>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</si>
  <si>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</si>
  <si>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</si>
  <si>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</si>
  <si>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</si>
  <si>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</si>
  <si>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</si>
  <si>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</si>
  <si>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</si>
  <si>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</si>
  <si>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</si>
  <si>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</si>
  <si>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</si>
  <si>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</si>
  <si>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</si>
  <si>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</si>
  <si>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</si>
  <si>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</si>
  <si>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</si>
  <si>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</si>
  <si>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</si>
  <si>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</si>
  <si>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</si>
  <si>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</si>
  <si>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</si>
  <si>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</si>
  <si>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</si>
  <si>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</si>
  <si>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</si>
  <si>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</si>
  <si>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</si>
  <si>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</si>
  <si>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</si>
  <si>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</si>
  <si>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</si>
  <si>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</si>
  <si>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</si>
  <si>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</si>
  <si>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</si>
  <si>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</si>
  <si>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</si>
  <si>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</si>
  <si>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</si>
  <si>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</si>
  <si>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</si>
  <si>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</si>
  <si>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</si>
  <si>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</si>
  <si>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</si>
  <si>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</si>
  <si>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</si>
  <si>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</si>
  <si>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</si>
  <si>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</si>
  <si>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</si>
  <si>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</si>
  <si>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</si>
  <si>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</si>
  <si>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</si>
  <si>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</si>
  <si>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</si>
  <si>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</si>
  <si>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</si>
  <si>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</si>
  <si>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</si>
  <si>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</si>
  <si>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</si>
  <si>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</si>
  <si>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</si>
  <si>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</si>
  <si>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</si>
  <si>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</si>
  <si>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</si>
  <si>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</si>
  <si>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</si>
  <si>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</si>
  <si>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</si>
  <si>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</si>
  <si>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</si>
  <si>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</si>
  <si>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</si>
  <si>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</si>
  <si>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</si>
  <si>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</si>
  <si>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</si>
  <si>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</si>
  <si>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</si>
  <si>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</si>
  <si>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</si>
  <si>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</si>
  <si>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</si>
  <si>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</si>
  <si>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</si>
  <si>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</si>
  <si>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</si>
  <si>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</si>
  <si>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</si>
  <si>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</si>
  <si>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</si>
  <si>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</si>
  <si>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</si>
  <si>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</si>
  <si>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</si>
  <si>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</si>
  <si>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</si>
  <si>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</si>
  <si>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</si>
  <si>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</si>
  <si>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</si>
  <si>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</si>
  <si>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</si>
  <si>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</si>
  <si>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</si>
  <si>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</si>
  <si>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</si>
  <si>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</si>
  <si>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</si>
  <si>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</si>
  <si>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</si>
  <si>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</si>
  <si>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</si>
  <si>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</si>
  <si>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</si>
  <si>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</si>
  <si>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</si>
  <si>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</si>
  <si>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</si>
  <si>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</si>
  <si>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</si>
  <si>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</si>
  <si>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</si>
  <si>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</si>
  <si>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</si>
  <si>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</si>
  <si>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</si>
  <si>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</si>
  <si>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</si>
  <si>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</si>
  <si>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</si>
  <si>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</si>
  <si>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</si>
  <si>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</si>
  <si>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</si>
  <si>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</si>
  <si>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</si>
  <si>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</si>
  <si>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</si>
  <si>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</si>
  <si>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</si>
  <si>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</si>
  <si>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</si>
  <si>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</si>
  <si>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</si>
  <si>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</si>
  <si>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</si>
  <si>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</si>
  <si>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</si>
  <si>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</si>
  <si>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</si>
  <si>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</si>
  <si>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</si>
  <si>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</si>
  <si>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</si>
  <si>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</si>
  <si>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</si>
  <si>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</si>
  <si>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</si>
  <si>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</si>
  <si>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</si>
  <si>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</si>
  <si>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</si>
  <si>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</si>
  <si>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</si>
  <si>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</si>
  <si>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</si>
  <si>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</si>
  <si>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</si>
  <si>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</si>
  <si>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</si>
  <si>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</si>
  <si>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</si>
  <si>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</si>
  <si>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</si>
  <si>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</si>
  <si>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</si>
  <si>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</si>
  <si>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</si>
  <si>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</si>
  <si>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</si>
  <si>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</si>
  <si>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</si>
  <si>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</si>
  <si>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</si>
  <si>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</si>
  <si>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</si>
  <si>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</si>
  <si>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</si>
  <si>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</si>
  <si>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</si>
  <si>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</si>
  <si>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</si>
  <si>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</si>
  <si>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</si>
  <si>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</si>
  <si>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</si>
  <si>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</si>
  <si>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</si>
  <si>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</si>
  <si>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</si>
  <si>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</si>
  <si>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</si>
  <si>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</si>
  <si>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</si>
  <si>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</si>
  <si>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</si>
  <si>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</si>
  <si>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</si>
  <si>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</si>
  <si>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</si>
  <si>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</si>
  <si>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</si>
  <si>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</si>
  <si>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</si>
  <si>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</si>
  <si>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</si>
  <si>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</si>
  <si>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</si>
  <si>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</si>
  <si>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</si>
  <si>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</si>
  <si>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</si>
  <si>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</si>
  <si>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</si>
  <si>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</si>
  <si>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</si>
  <si>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</si>
  <si>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</si>
  <si>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</si>
  <si>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</si>
  <si>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</si>
  <si>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</si>
  <si>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</si>
  <si>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</si>
  <si>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</si>
  <si>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</si>
  <si>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</si>
  <si>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</si>
  <si>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</si>
  <si>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</si>
  <si>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</si>
  <si>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</si>
  <si>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</si>
  <si>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</si>
  <si>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</si>
  <si>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</si>
  <si>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</si>
  <si>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</si>
  <si>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</si>
  <si>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</si>
  <si>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</si>
  <si>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</si>
  <si>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</si>
  <si>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</si>
  <si>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</si>
  <si>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</si>
  <si>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</si>
  <si>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</si>
  <si>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</si>
  <si>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</si>
  <si>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</si>
  <si>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</si>
  <si>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</si>
  <si>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</si>
  <si>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</si>
  <si>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</si>
  <si>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</si>
  <si>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</si>
  <si>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</si>
  <si>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</si>
  <si>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</si>
  <si>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</si>
  <si>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</si>
  <si>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</si>
  <si>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</si>
  <si>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</si>
  <si>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</si>
  <si>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</si>
  <si>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</si>
  <si>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</si>
  <si>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</si>
  <si>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</si>
  <si>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</si>
  <si>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</si>
  <si>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</si>
  <si>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</si>
  <si>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</si>
  <si>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</si>
  <si>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</si>
  <si>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</si>
  <si>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</si>
  <si>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</si>
  <si>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</si>
  <si>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</si>
  <si>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</si>
  <si>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</si>
  <si>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</si>
  <si>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</si>
  <si>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</si>
  <si>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</si>
  <si>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</si>
  <si>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</si>
  <si>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</si>
  <si>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</si>
  <si>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</si>
  <si>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</si>
  <si>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</si>
  <si>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</si>
  <si>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</si>
  <si>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</si>
  <si>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</si>
  <si>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</si>
  <si>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</si>
  <si>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</si>
  <si>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</si>
  <si>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</si>
  <si>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</si>
  <si>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</si>
  <si>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</si>
  <si>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</si>
  <si>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</si>
  <si>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</si>
  <si>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</si>
  <si>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</si>
  <si>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</si>
  <si>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</si>
  <si>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</si>
  <si>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</si>
  <si>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</si>
  <si>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</si>
  <si>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</si>
  <si>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</si>
  <si>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</si>
  <si>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</si>
  <si>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</si>
  <si>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</si>
  <si>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</si>
  <si>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</si>
  <si>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</si>
  <si>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</si>
  <si>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</si>
  <si>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</si>
  <si>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</si>
  <si>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</si>
  <si>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</si>
  <si>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</si>
  <si>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</si>
  <si>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</si>
  <si>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</si>
  <si>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</si>
  <si>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</si>
  <si>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</si>
  <si>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</si>
  <si>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</si>
  <si>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</si>
  <si>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</si>
  <si>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</si>
  <si>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</si>
  <si>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</si>
  <si>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</si>
  <si>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</si>
  <si>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</si>
  <si>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</si>
  <si>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</si>
  <si>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</si>
  <si>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</si>
  <si>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</si>
  <si>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</si>
  <si>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</si>
  <si>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</si>
  <si>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</si>
  <si>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</si>
  <si>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</si>
  <si>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</si>
  <si>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</si>
  <si>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</si>
  <si>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</si>
  <si>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</si>
  <si>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</si>
  <si>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</si>
  <si>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</si>
  <si>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</si>
  <si>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</si>
  <si>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</si>
  <si>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</si>
  <si>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</si>
  <si>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</si>
  <si>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</si>
  <si>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</si>
  <si>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</si>
  <si>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</si>
  <si>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</si>
  <si>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</si>
  <si>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</si>
  <si>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</si>
  <si>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</si>
  <si>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</si>
  <si>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</si>
  <si>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</si>
  <si>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</si>
  <si>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</si>
  <si>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</si>
  <si>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</si>
  <si>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</si>
  <si>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</si>
  <si>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</si>
  <si>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</si>
  <si>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</si>
  <si>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</si>
  <si>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</si>
  <si>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</si>
  <si>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</si>
  <si>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</si>
  <si>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</si>
  <si>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</si>
  <si>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</si>
  <si>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</si>
  <si>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</si>
  <si>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</si>
  <si>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</si>
  <si>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</si>
  <si>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</si>
  <si>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</si>
  <si>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</si>
  <si>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</si>
  <si>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</si>
  <si>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</si>
  <si>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</si>
  <si>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</si>
  <si>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</si>
  <si>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</si>
  <si>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</si>
  <si>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</si>
  <si>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</si>
  <si>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</si>
  <si>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</si>
  <si>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</si>
  <si>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</si>
  <si>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</si>
  <si>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</si>
  <si>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</si>
  <si>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</si>
  <si>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</si>
  <si>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</si>
  <si>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</si>
  <si>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</si>
  <si>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</si>
  <si>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</si>
  <si>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</si>
  <si>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</si>
  <si>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</si>
  <si>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</si>
  <si>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</si>
  <si>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</si>
  <si>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</si>
  <si>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</si>
  <si>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</si>
  <si>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</si>
  <si>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</si>
  <si>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</si>
  <si>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</si>
  <si>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</si>
  <si>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</si>
  <si>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</si>
  <si>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</si>
  <si>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</si>
  <si>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</si>
  <si>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</si>
  <si>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</si>
  <si>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</si>
  <si>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</si>
  <si>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</si>
  <si>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</si>
  <si>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</si>
  <si>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</si>
  <si>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</si>
  <si>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</si>
  <si>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</si>
  <si>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</si>
  <si>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</si>
  <si>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</si>
  <si>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</si>
  <si>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</si>
  <si>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</si>
  <si>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</si>
  <si>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</si>
  <si>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</si>
  <si>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</si>
  <si>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</si>
  <si>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</si>
  <si>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</si>
  <si>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</si>
  <si>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</si>
  <si>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</si>
  <si>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</si>
  <si>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</si>
  <si>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</si>
  <si>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</si>
  <si>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</si>
  <si>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</si>
  <si>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</si>
  <si>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</si>
  <si>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</si>
  <si>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</si>
  <si>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</si>
  <si>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</si>
  <si>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</si>
  <si>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</si>
  <si>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</si>
  <si>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</si>
  <si>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</si>
  <si>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</si>
  <si>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</si>
  <si>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</si>
  <si>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</si>
  <si>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</si>
  <si>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</si>
  <si>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</si>
  <si>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</si>
  <si>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</si>
  <si>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</si>
  <si>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</si>
  <si>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</si>
  <si>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</si>
  <si>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</si>
  <si>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</si>
  <si>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</si>
  <si>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</si>
  <si>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</si>
  <si>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</si>
  <si>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</si>
  <si>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</si>
  <si>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</si>
  <si>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</si>
  <si>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</si>
  <si>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</si>
  <si>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</si>
  <si>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</si>
  <si>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</si>
  <si>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</si>
  <si>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</si>
  <si>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</si>
  <si>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</si>
  <si>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</si>
  <si>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</si>
  <si>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</si>
  <si>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</si>
  <si>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</si>
  <si>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</si>
  <si>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</si>
  <si>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</si>
  <si>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</si>
  <si>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</si>
  <si>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</si>
  <si>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</si>
  <si>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</si>
  <si>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</si>
  <si>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</si>
  <si>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</si>
  <si>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</si>
  <si>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</si>
  <si>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</si>
  <si>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</si>
  <si>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</si>
  <si>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</si>
  <si>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</si>
  <si>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</si>
  <si>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</si>
  <si>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</si>
  <si>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</si>
  <si>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</si>
  <si>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</si>
  <si>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</si>
  <si>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</si>
  <si>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</si>
  <si>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</si>
  <si>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</si>
  <si>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</si>
  <si>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</si>
  <si>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</si>
  <si>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</si>
  <si>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</si>
  <si>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</si>
  <si>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</si>
  <si>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</si>
  <si>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</si>
  <si>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</si>
  <si>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</si>
  <si>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</si>
  <si>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</si>
  <si>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</si>
  <si>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</si>
  <si>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</si>
  <si>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</si>
  <si>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</si>
  <si>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</si>
  <si>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</si>
  <si>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</si>
  <si>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</si>
  <si>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</si>
  <si>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</si>
  <si>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</si>
  <si>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</si>
  <si>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</si>
  <si>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</si>
  <si>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</si>
  <si>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</si>
  <si>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</si>
  <si>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</si>
  <si>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</si>
  <si>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</si>
  <si>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</si>
  <si>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</si>
  <si>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</si>
  <si>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</si>
  <si>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</si>
  <si>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</si>
  <si>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</si>
  <si>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</si>
  <si>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</si>
  <si>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</si>
  <si>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MST-8  MS G755</t>
  </si>
  <si>
    <t>conradson@lanl.gov</t>
  </si>
  <si>
    <t>Los Alamos</t>
  </si>
  <si>
    <t>NM</t>
  </si>
  <si>
    <t>USA</t>
  </si>
  <si>
    <t>505 667-9584</t>
  </si>
  <si>
    <t>3480-3666</t>
  </si>
  <si>
    <t>in progress</t>
  </si>
  <si>
    <t>CD1</t>
  </si>
  <si>
    <t>01/02/2013</t>
  </si>
  <si>
    <t>eleven two</t>
  </si>
  <si>
    <t>ANSTO-1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</si>
</sst>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D1" zoomScale="125" zoomScaleNormal="125" zoomScalePageLayoutView="125" workbookViewId="0">
      <pane ySplit="23" topLeftCell="A25" activePane="bottomLeft" state="frozenSplit"/>
      <selection activeCell="C5" sqref="C5"/>
      <selection pane="bottomLeft" activeCell="G30" sqref="G3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889</v>
      </c>
    </row>
    <row r="14" spans="1:3">
      <c r="A14" s="17" t="s">
        <v>16</v>
      </c>
      <c r="B14" s="29" t="s">
        <v>892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41306</v>
      </c>
      <c r="C16" s="9" t="s">
        <v>854</v>
      </c>
    </row>
    <row r="17" spans="1:34">
      <c r="A17" s="17" t="s">
        <v>811</v>
      </c>
      <c r="B17" s="40">
        <v>41311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C24" s="18"/>
      <c r="D24" s="31" t="str">
        <f>IF(Table5[[#This Row],[Mass (g)]]="","",Table5[[#This Row],[Mass (g)]]*VLOOKUP(Table5[[#This Row],[Nuclide]],Doedata,4)*37000000000)</f>
        <v/>
      </c>
      <c r="I24" s="10"/>
      <c r="J24" s="26" t="str">
        <f>IF(Table5[[#This Row],[Activity (Bq)]]="","",Table5[[#This Row],[Activity (Bq)]]/37000000000)</f>
        <v/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1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894</v>
      </c>
      <c r="B26" s="9" t="s">
        <v>452</v>
      </c>
      <c r="C26" s="18">
        <v>1.9E-2</v>
      </c>
      <c r="D26" s="31">
        <f>IF(Table5[[#This Row],[Mass (g)]]="","",Table5[[#This Row],[Mass (g)]]*VLOOKUP(Table5[[#This Row],[Nuclide]],Doedata,4)*37000000000)</f>
        <v>495615</v>
      </c>
      <c r="E26" s="10" t="s">
        <v>30</v>
      </c>
      <c r="F26" s="10" t="s">
        <v>31</v>
      </c>
      <c r="G26" s="10">
        <v>1</v>
      </c>
      <c r="H26" s="10" t="s">
        <v>32</v>
      </c>
      <c r="I26" s="10" t="s">
        <v>891</v>
      </c>
      <c r="J26" s="26">
        <f>IF(Table5[[#This Row],[Activity (Bq)]]="","",Table5[[#This Row],[Activity (Bq)]]/37000000000)</f>
        <v>1.3395E-5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18">
        <v>3.5999999999999999E-7</v>
      </c>
      <c r="D27" s="31">
        <f>IF(Table5[[#This Row],[Mass (g)]]="","",Table5[[#This Row],[Mass (g)]]*VLOOKUP(Table5[[#This Row],[Nuclide]],Doedata,4)*37000000000)</f>
        <v>227772</v>
      </c>
      <c r="E27" s="10" t="s">
        <v>30</v>
      </c>
      <c r="F27" s="10" t="s">
        <v>31</v>
      </c>
      <c r="G27" s="10">
        <v>1</v>
      </c>
      <c r="H27" s="10" t="s">
        <v>32</v>
      </c>
      <c r="I27" s="10" t="s">
        <v>891</v>
      </c>
      <c r="J27" s="26">
        <f>IF(Table5[[#This Row],[Activity (Bq)]]="","",Table5[[#This Row],[Activity (Bq)]]/37000000000)</f>
        <v>6.156E-6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18">
        <v>2.82E-3</v>
      </c>
      <c r="D28" s="31">
        <f>IF(Table5[[#This Row],[Mass (g)]]="","",Table5[[#This Row],[Mass (g)]]*VLOOKUP(Table5[[#This Row],[Nuclide]],Doedata,4)*37000000000)</f>
        <v>6489948</v>
      </c>
      <c r="E28" s="10" t="s">
        <v>30</v>
      </c>
      <c r="F28" s="10" t="s">
        <v>31</v>
      </c>
      <c r="G28" s="10">
        <v>1</v>
      </c>
      <c r="H28" s="10" t="s">
        <v>32</v>
      </c>
      <c r="I28" s="10" t="s">
        <v>891</v>
      </c>
      <c r="J28" s="26">
        <f>IF(Table5[[#This Row],[Activity (Bq)]]="","",Table5[[#This Row],[Activity (Bq)]]/37000000000)</f>
        <v>1.7540399999999999E-4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18">
        <v>1.8000000000000001E-4</v>
      </c>
      <c r="D29" s="31">
        <f>IF(Table5[[#This Row],[Mass (g)]]="","",Table5[[#This Row],[Mass (g)]]*VLOOKUP(Table5[[#This Row],[Nuclide]],Doedata,4)*37000000000)</f>
        <v>1518480.0000000002</v>
      </c>
      <c r="E29" s="10" t="s">
        <v>30</v>
      </c>
      <c r="F29" s="10" t="s">
        <v>31</v>
      </c>
      <c r="G29" s="10">
        <v>1</v>
      </c>
      <c r="H29" s="10" t="s">
        <v>32</v>
      </c>
      <c r="I29" s="10" t="s">
        <v>891</v>
      </c>
      <c r="J29" s="26">
        <f>IF(Table5[[#This Row],[Activity (Bq)]]="","",Table5[[#This Row],[Activity (Bq)]]/37000000000)</f>
        <v>4.1040000000000007E-5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18">
        <v>6.9999999999999994E-5</v>
      </c>
      <c r="D30" s="31">
        <f>IF(Table5[[#This Row],[Mass (g)]]="","",Table5[[#This Row],[Mass (g)]]*VLOOKUP(Table5[[#This Row],[Nuclide]],Doedata,4)*37000000000)</f>
        <v>266769999.99999997</v>
      </c>
      <c r="E30" s="10" t="s">
        <v>30</v>
      </c>
      <c r="F30" s="10" t="s">
        <v>31</v>
      </c>
      <c r="G30" s="10">
        <v>1</v>
      </c>
      <c r="H30" s="10" t="s">
        <v>32</v>
      </c>
      <c r="I30" s="10" t="s">
        <v>891</v>
      </c>
      <c r="J30" s="26">
        <f>IF(Table5[[#This Row],[Activity (Bq)]]="","",Table5[[#This Row],[Activity (Bq)]]/37000000000)</f>
        <v>7.2099999999999994E-3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537</v>
      </c>
      <c r="C31" s="18">
        <v>7.5000000000000002E-7</v>
      </c>
      <c r="D31" s="31">
        <f>IF(Table5[[#This Row],[Mass (g)]]="","",Table5[[#This Row],[Mass (g)]]*VLOOKUP(Table5[[#This Row],[Nuclide]],Doedata,4)*37000000000)</f>
        <v>109.05750000000002</v>
      </c>
      <c r="E31" s="10" t="s">
        <v>30</v>
      </c>
      <c r="F31" s="10" t="s">
        <v>31</v>
      </c>
      <c r="G31" s="10">
        <v>1</v>
      </c>
      <c r="H31" s="10" t="s">
        <v>32</v>
      </c>
      <c r="I31" s="10" t="s">
        <v>891</v>
      </c>
      <c r="J31" s="26">
        <f>IF(Table5[[#This Row],[Activity (Bq)]]="","",Table5[[#This Row],[Activity (Bq)]]/37000000000)</f>
        <v>2.9475000000000004E-9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77</v>
      </c>
      <c r="C32" s="18">
        <v>3.0000000000000001E-5</v>
      </c>
      <c r="D32" s="31">
        <f>IF(Table5[[#This Row],[Mass (g)]]="","",Table5[[#This Row],[Mass (g)]]*VLOOKUP(Table5[[#This Row],[Nuclide]],Doedata,4)*37000000000)</f>
        <v>3807300.0000000005</v>
      </c>
      <c r="I32" s="10"/>
      <c r="J32" s="26">
        <f>IF(Table5[[#This Row],[Activity (Bq)]]="","",Table5[[#This Row],[Activity (Bq)]]/37000000000)</f>
        <v>1.0290000000000001E-4</v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Conradson</cp:lastModifiedBy>
  <cp:lastPrinted>2010-11-18T22:52:38Z</cp:lastPrinted>
  <dcterms:created xsi:type="dcterms:W3CDTF">2010-11-12T20:51:00Z</dcterms:created>
  <dcterms:modified xsi:type="dcterms:W3CDTF">2013-02-04T21:27:28Z</dcterms:modified>
</cp:coreProperties>
</file>