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<sst xmlns="http://schemas.openxmlformats.org/spreadsheetml/2006/main" count="3265" uniqueCount="898">
  <si>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</si>
  <si>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</si>
  <si>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</si>
  <si>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</si>
  <si>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</si>
  <si>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</si>
  <si>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</si>
  <si>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</si>
  <si>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</si>
  <si>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</si>
  <si>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</si>
  <si>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</si>
  <si>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</si>
  <si>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</si>
  <si>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</si>
  <si>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</si>
  <si>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</si>
  <si>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</si>
  <si>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</si>
  <si>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</si>
  <si>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</si>
  <si>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</si>
  <si>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</si>
  <si>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</si>
  <si>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</si>
  <si>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</si>
  <si>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</si>
  <si>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</si>
  <si>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</si>
  <si>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</si>
  <si>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</si>
  <si>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</si>
  <si>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</si>
  <si>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</si>
  <si>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</si>
  <si>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</si>
  <si>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</si>
  <si>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</si>
  <si>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</si>
  <si>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</si>
  <si>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</si>
  <si>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</si>
  <si>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</si>
  <si>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</si>
  <si>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</si>
  <si>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</si>
  <si>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</si>
  <si>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</si>
  <si>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</si>
  <si>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</si>
  <si>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</si>
  <si>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</si>
  <si>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</si>
  <si>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</si>
  <si>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</si>
  <si>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</si>
  <si>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</si>
  <si>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</si>
  <si>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</si>
  <si>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</si>
  <si>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</si>
  <si>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</si>
  <si>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</si>
  <si>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</si>
  <si>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</si>
  <si>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</si>
  <si>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</si>
  <si>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</si>
  <si>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</si>
  <si>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</si>
  <si>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</si>
  <si>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</si>
  <si>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</si>
  <si>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</si>
  <si>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</si>
  <si>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</si>
  <si>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</si>
  <si>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</si>
  <si>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</si>
  <si>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</si>
  <si>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</si>
  <si>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</si>
  <si>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</si>
  <si>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</si>
  <si>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</si>
  <si>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</si>
  <si>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</si>
  <si>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</si>
  <si>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</si>
  <si>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</si>
  <si>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</si>
  <si>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</si>
  <si>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</si>
  <si>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</si>
  <si>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</si>
  <si>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</si>
  <si>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</si>
  <si>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</si>
  <si>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</si>
  <si>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</si>
  <si>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</si>
  <si>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</si>
  <si>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</si>
  <si>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</si>
  <si>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</si>
  <si>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</si>
  <si>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</si>
  <si>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</si>
  <si>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</si>
  <si>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</si>
  <si>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</si>
  <si>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</si>
  <si>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</si>
  <si>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</si>
  <si>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</si>
  <si>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</si>
  <si>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</si>
  <si>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</si>
  <si>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</si>
  <si>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</si>
  <si>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</si>
  <si>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</si>
  <si>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</si>
  <si>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</si>
  <si>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</si>
  <si>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</si>
  <si>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</si>
  <si>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</si>
  <si>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</si>
  <si>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</si>
  <si>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</si>
  <si>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</si>
  <si>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</si>
  <si>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</si>
  <si>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</si>
  <si>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</si>
  <si>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</si>
  <si>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</si>
  <si>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</si>
  <si>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</si>
  <si>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</si>
  <si>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</si>
  <si>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</si>
  <si>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</si>
  <si>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</si>
  <si>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</si>
  <si>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</si>
  <si>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</si>
  <si>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</si>
  <si>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</si>
  <si>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</si>
  <si>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</si>
  <si>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</si>
  <si>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</si>
  <si>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</si>
  <si>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</si>
  <si>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</si>
  <si>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</si>
  <si>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</si>
  <si>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</si>
  <si>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</si>
  <si>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</si>
  <si>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</si>
  <si>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</si>
  <si>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</si>
  <si>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</si>
  <si>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</si>
  <si>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</si>
  <si>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</si>
  <si>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</si>
  <si>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</si>
  <si>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</si>
  <si>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</si>
  <si>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</si>
  <si>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</si>
  <si>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</si>
  <si>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</si>
  <si>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</si>
  <si>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</si>
  <si>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</si>
  <si>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</si>
  <si>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</si>
  <si>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</si>
  <si>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</si>
  <si>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</si>
  <si>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</si>
  <si>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</si>
  <si>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</si>
  <si>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</si>
  <si>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</si>
  <si>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</si>
  <si>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</si>
  <si>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</si>
  <si>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</si>
  <si>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</si>
  <si>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</si>
  <si>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</si>
  <si>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</si>
  <si>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</si>
  <si>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</si>
  <si>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</si>
  <si>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</si>
  <si>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</si>
  <si>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</si>
  <si>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</si>
  <si>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</si>
  <si>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</si>
  <si>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</si>
  <si>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</si>
  <si>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</si>
  <si>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</si>
  <si>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</si>
  <si>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</si>
  <si>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</si>
  <si>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</si>
  <si>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</si>
  <si>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</si>
  <si>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</si>
  <si>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</si>
  <si>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</si>
  <si>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</si>
  <si>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</si>
  <si>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</si>
  <si>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</si>
  <si>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</si>
  <si>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</si>
  <si>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</si>
  <si>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</si>
  <si>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</si>
  <si>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</si>
  <si>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</si>
  <si>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</si>
  <si>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</si>
  <si>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</si>
  <si>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</si>
  <si>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</si>
  <si>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</si>
  <si>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</si>
  <si>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</si>
  <si>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</si>
  <si>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</si>
  <si>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</si>
  <si>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</si>
  <si>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</si>
  <si>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</si>
  <si>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</si>
  <si>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</si>
  <si>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</si>
  <si>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</si>
  <si>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</si>
  <si>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</si>
  <si>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</si>
  <si>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</si>
  <si>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</si>
  <si>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</si>
  <si>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</si>
  <si>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</si>
  <si>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</si>
  <si>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</si>
  <si>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</si>
  <si>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</si>
  <si>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</si>
  <si>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</si>
  <si>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</si>
  <si>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</si>
  <si>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</si>
  <si>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</si>
  <si>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</si>
  <si>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</si>
  <si>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</si>
  <si>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</si>
  <si>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</si>
  <si>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</si>
  <si>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</si>
  <si>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</si>
  <si>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</si>
  <si>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</si>
  <si>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</si>
  <si>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</si>
  <si>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</si>
  <si>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</si>
  <si>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</si>
  <si>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</si>
  <si>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</si>
  <si>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</si>
  <si>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</si>
  <si>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</si>
  <si>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</si>
  <si>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</si>
  <si>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</si>
  <si>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</si>
  <si>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</si>
  <si>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</si>
  <si>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</si>
  <si>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</si>
  <si>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</si>
  <si>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</si>
  <si>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</si>
  <si>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</si>
  <si>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</si>
  <si>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</si>
  <si>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</si>
  <si>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</si>
  <si>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</si>
  <si>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</si>
  <si>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</si>
  <si>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</si>
  <si>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</si>
  <si>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</si>
  <si>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</si>
  <si>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</si>
  <si>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</si>
  <si>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</si>
  <si>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</si>
  <si>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</si>
  <si>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</si>
  <si>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</si>
  <si>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</si>
  <si>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</si>
  <si>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</si>
  <si>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</si>
  <si>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</si>
  <si>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</si>
  <si>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</si>
  <si>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</si>
  <si>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</si>
  <si>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</si>
  <si>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</si>
  <si>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</si>
  <si>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</si>
  <si>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</si>
  <si>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</si>
  <si>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</si>
  <si>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</si>
  <si>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</si>
  <si>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</si>
  <si>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</si>
  <si>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</si>
  <si>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</si>
  <si>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</si>
  <si>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</si>
  <si>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</si>
  <si>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</si>
  <si>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</si>
  <si>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</si>
  <si>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</si>
  <si>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</si>
  <si>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</si>
  <si>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</si>
  <si>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</si>
  <si>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</si>
  <si>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</si>
  <si>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</si>
  <si>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</si>
  <si>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</si>
  <si>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</si>
  <si>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</si>
  <si>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</si>
  <si>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</si>
  <si>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</si>
  <si>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</si>
  <si>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</si>
  <si>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</si>
  <si>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</si>
  <si>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</si>
  <si>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</si>
  <si>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</si>
  <si>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</si>
  <si>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</si>
  <si>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</si>
  <si>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</si>
  <si>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</si>
  <si>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</si>
  <si>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</si>
  <si>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</si>
  <si>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</si>
  <si>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</si>
  <si>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</si>
  <si>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</si>
  <si>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</si>
  <si>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</si>
  <si>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</si>
  <si>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</si>
  <si>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</si>
  <si>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</si>
  <si>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</si>
  <si>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</si>
  <si>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</si>
  <si>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</si>
  <si>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</si>
  <si>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</si>
  <si>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</si>
  <si>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</si>
  <si>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</si>
  <si>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</si>
  <si>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</si>
  <si>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</si>
  <si>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</si>
  <si>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</si>
  <si>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</si>
  <si>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</si>
  <si>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</si>
  <si>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</si>
  <si>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</si>
  <si>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</si>
  <si>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</si>
  <si>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</si>
  <si>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</si>
  <si>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</si>
  <si>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</si>
  <si>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</si>
  <si>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</si>
  <si>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</si>
  <si>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</si>
  <si>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</si>
  <si>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</si>
  <si>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</si>
  <si>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</si>
  <si>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</si>
  <si>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</si>
  <si>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</si>
  <si>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</si>
  <si>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</si>
  <si>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</si>
  <si>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</si>
  <si>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</si>
  <si>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</si>
  <si>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</si>
  <si>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</si>
  <si>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</si>
  <si>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</si>
  <si>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</si>
  <si>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</si>
  <si>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</si>
  <si>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</si>
  <si>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</si>
  <si>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</si>
  <si>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</si>
  <si>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</si>
  <si>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</si>
  <si>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</si>
  <si>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</si>
  <si>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</si>
  <si>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</si>
  <si>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</si>
  <si>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</si>
  <si>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</si>
  <si>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</si>
  <si>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</si>
  <si>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</si>
  <si>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</si>
  <si>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</si>
  <si>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</si>
  <si>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</si>
  <si>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</si>
  <si>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</si>
  <si>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</si>
  <si>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</si>
  <si>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</si>
  <si>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</si>
  <si>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</si>
  <si>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</si>
  <si>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</si>
  <si>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</si>
  <si>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</si>
  <si>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</si>
  <si>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</si>
  <si>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</si>
  <si>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</si>
  <si>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</si>
  <si>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</si>
  <si>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</si>
  <si>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</si>
  <si>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</si>
  <si>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</si>
  <si>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</si>
  <si>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</si>
  <si>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</si>
  <si>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</si>
  <si>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</si>
  <si>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</si>
  <si>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</si>
  <si>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</si>
  <si>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</si>
  <si>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</si>
  <si>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</si>
  <si>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</si>
  <si>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</si>
  <si>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</si>
  <si>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</si>
  <si>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</si>
  <si>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</si>
  <si>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</si>
  <si>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</si>
  <si>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</si>
  <si>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</si>
  <si>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</si>
  <si>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</si>
  <si>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</si>
  <si>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</si>
  <si>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</si>
  <si>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</si>
  <si>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</si>
  <si>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</si>
  <si>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</si>
  <si>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</si>
  <si>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</si>
  <si>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</si>
  <si>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</si>
  <si>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</si>
  <si>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</si>
  <si>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</si>
  <si>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</si>
  <si>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</si>
  <si>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</si>
  <si>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</si>
  <si>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</si>
  <si>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</si>
  <si>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</si>
  <si>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</si>
  <si>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</si>
  <si>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</si>
  <si>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</si>
  <si>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</si>
  <si>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</si>
  <si>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</si>
  <si>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</si>
  <si>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</si>
  <si>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</si>
  <si>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</si>
  <si>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</si>
  <si>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</si>
  <si>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</si>
  <si>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</si>
  <si>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</si>
  <si>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</si>
  <si>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</si>
  <si>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</si>
  <si>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</si>
  <si>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</si>
  <si>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</si>
  <si>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</si>
  <si>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</si>
  <si>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</si>
  <si>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</si>
  <si>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</si>
  <si>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</si>
  <si>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</si>
  <si>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</si>
  <si>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</si>
  <si>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</si>
  <si>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</si>
  <si>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</si>
  <si>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</si>
  <si>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</si>
  <si>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</si>
  <si>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</si>
  <si>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</si>
  <si>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</si>
  <si>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</si>
  <si>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</si>
  <si>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</si>
  <si>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</si>
  <si>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</si>
  <si>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</si>
  <si>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</si>
  <si>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</si>
  <si>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</si>
  <si>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</si>
  <si>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</si>
  <si>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</si>
  <si>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</si>
  <si>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</si>
  <si>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</si>
  <si>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</si>
  <si>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</si>
  <si>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</si>
  <si>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</si>
  <si>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</si>
  <si>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</si>
  <si>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</si>
  <si>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</si>
  <si>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</si>
  <si>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</si>
  <si>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</si>
  <si>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</si>
  <si>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</si>
  <si>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</si>
  <si>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</si>
  <si>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</si>
  <si>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</si>
  <si>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</si>
  <si>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</si>
  <si>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</si>
  <si>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</si>
  <si>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</si>
  <si>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</si>
  <si>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</si>
  <si>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</si>
  <si>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</si>
  <si>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</si>
  <si>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</si>
  <si>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</si>
  <si>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</si>
  <si>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</si>
  <si>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</si>
  <si>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</si>
  <si>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</si>
  <si>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</si>
  <si>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</si>
  <si>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</si>
  <si>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</si>
  <si>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</si>
  <si>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</si>
  <si>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</si>
  <si>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</si>
  <si>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</si>
  <si>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</si>
  <si>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</si>
  <si>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</si>
  <si>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</si>
  <si>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</si>
  <si>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</si>
  <si>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</si>
  <si>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</si>
  <si>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</si>
  <si>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</si>
  <si>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</si>
  <si>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</si>
  <si>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</si>
  <si>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</si>
  <si>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</si>
  <si>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</si>
  <si>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</si>
  <si>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</si>
  <si>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</si>
  <si>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</si>
  <si>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</si>
  <si>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</si>
  <si>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</si>
  <si>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</si>
  <si>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</si>
  <si>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</si>
  <si>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</si>
  <si>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</si>
  <si>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</si>
  <si>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</si>
  <si>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</si>
  <si>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</si>
  <si>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</si>
  <si>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</si>
  <si>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</si>
  <si>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</si>
  <si>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</si>
  <si>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</si>
  <si>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</si>
  <si>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</si>
  <si>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</si>
  <si>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</si>
  <si>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</si>
  <si>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</si>
  <si>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</si>
  <si>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</si>
  <si>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</si>
  <si>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</si>
  <si>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</si>
  <si>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</si>
  <si>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</si>
  <si>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</si>
  <si>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</si>
  <si>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</si>
  <si>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</si>
  <si>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</si>
  <si>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</si>
  <si>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</si>
  <si>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</si>
  <si>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</si>
  <si>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</si>
  <si>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</si>
  <si>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</si>
  <si>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</si>
  <si>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</si>
  <si>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</si>
  <si>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</si>
  <si>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</si>
  <si>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</si>
  <si>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</si>
  <si>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</si>
  <si>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</si>
  <si>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</si>
  <si>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</si>
  <si>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</si>
  <si>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</si>
  <si>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</si>
  <si>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</si>
  <si>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</si>
  <si>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</si>
  <si>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</si>
  <si>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</si>
  <si>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</si>
  <si>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</si>
  <si>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</si>
  <si>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</si>
  <si>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</si>
  <si>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</si>
  <si>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</si>
  <si>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</si>
  <si>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</si>
  <si>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</si>
  <si>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</si>
  <si>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</si>
  <si>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</si>
  <si>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</si>
  <si>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</si>
  <si>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</si>
  <si>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</si>
  <si>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</si>
  <si>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</si>
  <si>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</si>
  <si>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</si>
  <si>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</si>
  <si>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</si>
  <si>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</si>
  <si>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</si>
  <si>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</si>
  <si>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</si>
  <si>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</si>
  <si>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</si>
  <si>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</si>
  <si>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</si>
  <si>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</si>
  <si>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</si>
  <si>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</si>
  <si>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</si>
  <si>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</si>
  <si>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</si>
  <si>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</si>
  <si>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</si>
  <si>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</si>
  <si>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</si>
  <si>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</si>
  <si>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</si>
  <si>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</si>
  <si>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</si>
  <si>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</si>
  <si>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</si>
  <si>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</si>
  <si>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</si>
  <si>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</si>
  <si>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</si>
  <si>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</si>
  <si>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</si>
  <si>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</si>
  <si>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</si>
  <si>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</si>
  <si>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</si>
  <si>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</si>
  <si>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</si>
  <si>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</si>
  <si>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</si>
  <si>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</si>
  <si>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</si>
  <si>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</si>
  <si>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</si>
  <si>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</si>
  <si>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</si>
  <si>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</si>
  <si>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</si>
  <si>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</si>
  <si>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</si>
  <si>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</si>
  <si>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</si>
  <si>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</si>
  <si>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</si>
  <si>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</si>
  <si>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</si>
  <si>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</si>
  <si>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</si>
  <si>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</si>
  <si>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</si>
  <si>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</si>
  <si>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</si>
  <si>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</si>
  <si>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</si>
  <si>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</si>
  <si>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</si>
  <si>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</si>
  <si>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</si>
  <si>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</si>
  <si>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</si>
  <si>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</si>
  <si>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</si>
  <si>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</si>
  <si>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</si>
  <si>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</si>
  <si>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</si>
  <si>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</si>
  <si>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</si>
  <si>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</si>
  <si>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</si>
  <si>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</si>
  <si>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</si>
  <si>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</si>
  <si>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</si>
  <si>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</si>
  <si>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</si>
  <si>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</si>
  <si>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</si>
  <si>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</si>
  <si>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</si>
  <si>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</si>
  <si>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</si>
  <si>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</si>
  <si>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</si>
  <si>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</si>
  <si>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</si>
  <si>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</si>
  <si>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</si>
  <si>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</si>
  <si>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</si>
  <si>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</si>
  <si>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</si>
  <si>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</si>
  <si>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</si>
  <si>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</si>
  <si>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</si>
  <si>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</si>
  <si>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</si>
  <si>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</si>
  <si>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</si>
  <si>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</si>
  <si>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</si>
  <si>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</si>
  <si>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</si>
  <si>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</si>
  <si>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</si>
  <si>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</si>
  <si>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</si>
  <si>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</si>
  <si>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</si>
  <si>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</si>
  <si>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</si>
  <si>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</si>
  <si>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</si>
  <si>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</si>
  <si>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</si>
  <si>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</si>
  <si>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</si>
  <si>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</si>
  <si>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</si>
  <si>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</si>
  <si>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</si>
  <si>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</si>
  <si>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</si>
  <si>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</si>
  <si>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</si>
  <si>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</si>
  <si>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</si>
  <si>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</si>
  <si>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</si>
  <si>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</si>
  <si>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</si>
  <si>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</si>
  <si>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</si>
  <si>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</si>
  <si>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</si>
  <si>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</si>
  <si>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</si>
  <si>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</si>
  <si>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</si>
  <si>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</si>
  <si>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</si>
  <si>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</si>
  <si>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</si>
  <si>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</si>
  <si>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</si>
  <si>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</si>
  <si>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</si>
  <si>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</si>
  <si>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</si>
  <si>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</si>
  <si>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>Brandy</t>
  </si>
  <si>
    <t>PNNL- Battelle for USDOE</t>
  </si>
  <si>
    <t>790 6th Ave</t>
  </si>
  <si>
    <t>331/ Lab 170 (samples)</t>
  </si>
  <si>
    <t>Brandy.gartman@pnnl.gov</t>
  </si>
  <si>
    <t>Richland</t>
  </si>
  <si>
    <t>WA</t>
  </si>
  <si>
    <t>United States</t>
  </si>
  <si>
    <t>509-375-5983</t>
  </si>
  <si>
    <t>#8860</t>
  </si>
  <si>
    <t>#11-2</t>
  </si>
  <si>
    <t>Rifle Sample-1</t>
  </si>
  <si>
    <t>Rifle Sample-2</t>
  </si>
  <si>
    <t>Rifle Sample-3</t>
  </si>
  <si>
    <t>Rifle Sample-4</t>
  </si>
  <si>
    <t>Rifle Sample-5</t>
  </si>
  <si>
    <t>7/31/12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</si>
</sst>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5" sqref="B1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 t="s">
        <v>884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 t="s">
        <v>887</v>
      </c>
    </row>
    <row r="10" spans="1:3" x14ac:dyDescent="0.25">
      <c r="A10" s="17" t="s">
        <v>15</v>
      </c>
      <c r="B10" s="11">
        <v>99354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29" t="s">
        <v>897</v>
      </c>
    </row>
    <row r="15" spans="1:3" x14ac:dyDescent="0.25">
      <c r="A15" s="17" t="s">
        <v>41</v>
      </c>
      <c r="B15" s="12" t="s">
        <v>891</v>
      </c>
      <c r="C15" s="9" t="s">
        <v>854</v>
      </c>
    </row>
    <row r="16" spans="1:3" x14ac:dyDescent="0.25">
      <c r="A16" s="17" t="s">
        <v>40</v>
      </c>
      <c r="B16" s="13">
        <v>41127</v>
      </c>
      <c r="C16" s="9" t="s">
        <v>854</v>
      </c>
    </row>
    <row r="17" spans="1:34" x14ac:dyDescent="0.25">
      <c r="A17" s="17" t="s">
        <v>811</v>
      </c>
      <c r="B17" s="40">
        <v>41134</v>
      </c>
      <c r="C17" s="9" t="s">
        <v>853</v>
      </c>
    </row>
    <row r="18" spans="1:34" x14ac:dyDescent="0.25">
      <c r="A18" s="17" t="s">
        <v>42</v>
      </c>
      <c r="B18" s="11">
        <v>15006</v>
      </c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892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30</v>
      </c>
      <c r="F24" s="10" t="s">
        <v>821</v>
      </c>
      <c r="G24" s="10">
        <v>1</v>
      </c>
      <c r="H24" s="10" t="s">
        <v>835</v>
      </c>
      <c r="I24" s="10">
        <v>1</v>
      </c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35</v>
      </c>
      <c r="C25" s="18">
        <v>0.1</v>
      </c>
      <c r="D25" s="31">
        <f>IF(Table5[[#This Row],[Mass (g)]]="","",Table5[[#This Row],[Mass (g)]]*VLOOKUP(Table5[[#This Row],[Nuclide]],Doedata,4)*37000000000)</f>
        <v>1243.2</v>
      </c>
      <c r="E25" s="10" t="s">
        <v>30</v>
      </c>
      <c r="F25" s="10" t="s">
        <v>821</v>
      </c>
      <c r="G25" s="10">
        <v>1</v>
      </c>
      <c r="H25" s="10" t="s">
        <v>835</v>
      </c>
      <c r="I25" s="10">
        <v>1</v>
      </c>
      <c r="J25" s="26">
        <f>IF(Table5[[#This Row],[Activity (Bq)]]="","",Table5[[#This Row],[Activity (Bq)]]/37000000000)</f>
        <v>3.3600000000000003E-8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894</v>
      </c>
      <c r="B26" s="9" t="s">
        <v>35</v>
      </c>
      <c r="C26" s="18">
        <v>0.1</v>
      </c>
      <c r="D26" s="31">
        <f>IF(Table5[[#This Row],[Mass (g)]]="","",Table5[[#This Row],[Mass (g)]]*VLOOKUP(Table5[[#This Row],[Nuclide]],Doedata,4)*37000000000)</f>
        <v>1243.2</v>
      </c>
      <c r="E26" s="10" t="s">
        <v>30</v>
      </c>
      <c r="F26" s="10" t="s">
        <v>821</v>
      </c>
      <c r="G26" s="10">
        <v>1</v>
      </c>
      <c r="H26" s="10" t="s">
        <v>835</v>
      </c>
      <c r="I26" s="10">
        <v>1</v>
      </c>
      <c r="J26" s="26">
        <f>IF(Table5[[#This Row],[Activity (Bq)]]="","",Table5[[#This Row],[Activity (Bq)]]/37000000000)</f>
        <v>3.3600000000000003E-8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895</v>
      </c>
      <c r="B27" s="9" t="s">
        <v>35</v>
      </c>
      <c r="C27" s="18">
        <v>0.1</v>
      </c>
      <c r="D27" s="31">
        <f>IF(Table5[[#This Row],[Mass (g)]]="","",Table5[[#This Row],[Mass (g)]]*VLOOKUP(Table5[[#This Row],[Nuclide]],Doedata,4)*37000000000)</f>
        <v>1243.2</v>
      </c>
      <c r="E27" s="10" t="s">
        <v>30</v>
      </c>
      <c r="F27" s="10" t="s">
        <v>821</v>
      </c>
      <c r="G27" s="10">
        <v>1</v>
      </c>
      <c r="H27" s="10" t="s">
        <v>835</v>
      </c>
      <c r="I27" s="10">
        <v>1</v>
      </c>
      <c r="J27" s="26">
        <f>IF(Table5[[#This Row],[Activity (Bq)]]="","",Table5[[#This Row],[Activity (Bq)]]/37000000000)</f>
        <v>3.3600000000000003E-8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896</v>
      </c>
      <c r="B28" s="9" t="s">
        <v>35</v>
      </c>
      <c r="C28" s="18">
        <v>0.1</v>
      </c>
      <c r="D28" s="31">
        <f>IF(Table5[[#This Row],[Mass (g)]]="","",Table5[[#This Row],[Mass (g)]]*VLOOKUP(Table5[[#This Row],[Nuclide]],Doedata,4)*37000000000)</f>
        <v>1243.2</v>
      </c>
      <c r="E28" s="10" t="s">
        <v>30</v>
      </c>
      <c r="F28" s="10" t="s">
        <v>821</v>
      </c>
      <c r="G28" s="10">
        <v>1</v>
      </c>
      <c r="H28" s="10" t="s">
        <v>835</v>
      </c>
      <c r="I28" s="10">
        <v>1</v>
      </c>
      <c r="J28" s="26">
        <f>IF(Table5[[#This Row],[Activity (Bq)]]="","",Table5[[#This Row],[Activity (Bq)]]/37000000000)</f>
        <v>3.3600000000000003E-8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2012-07-31T16:28:38Z</cp:lastPrinted>
  <dcterms:created xsi:type="dcterms:W3CDTF">2010-11-12T20:51:00Z</dcterms:created>
  <dcterms:modified xsi:type="dcterms:W3CDTF">2012-07-31T17:38:19Z</dcterms:modified>
</cp:coreProperties>
</file>