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37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<sst xmlns="http://schemas.openxmlformats.org/spreadsheetml/2006/main" count="3281" uniqueCount="898">
  <si>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</si>
  <si>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</si>
  <si>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</si>
  <si>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</si>
  <si>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</si>
  <si>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</si>
  <si>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</si>
  <si>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</si>
  <si>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</si>
  <si>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</si>
  <si>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</si>
  <si>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</si>
  <si>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</si>
  <si>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</si>
  <si>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</si>
  <si>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</si>
  <si>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</si>
  <si>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</si>
  <si>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</si>
  <si>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</si>
  <si>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</si>
  <si>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</si>
  <si>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</si>
  <si>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</si>
  <si>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</si>
  <si>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</si>
  <si>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</si>
  <si>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</si>
  <si>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</si>
  <si>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</si>
  <si>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</si>
  <si>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</si>
  <si>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</si>
  <si>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</si>
  <si>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</si>
  <si>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</si>
  <si>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</si>
  <si>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</si>
  <si>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</si>
  <si>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</si>
  <si>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</si>
  <si>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</si>
  <si>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</si>
  <si>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</si>
  <si>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</si>
  <si>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</si>
  <si>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</si>
  <si>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</si>
  <si>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</si>
  <si>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</si>
  <si>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</si>
  <si>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</si>
  <si>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</si>
  <si>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</si>
  <si>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</si>
  <si>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</si>
  <si>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</si>
  <si>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</si>
  <si>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</si>
  <si>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</si>
  <si>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</si>
  <si>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</si>
  <si>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</si>
  <si>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</si>
  <si>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</si>
  <si>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</si>
  <si>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</si>
  <si>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</si>
  <si>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</si>
  <si>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</si>
  <si>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</si>
  <si>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</si>
  <si>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</si>
  <si>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</si>
  <si>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</si>
  <si>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</si>
  <si>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</si>
  <si>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</si>
  <si>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</si>
  <si>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</si>
  <si>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</si>
  <si>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</si>
  <si>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</si>
  <si>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</si>
  <si>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</si>
  <si>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</si>
  <si>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</si>
  <si>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</si>
  <si>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</si>
  <si>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</si>
  <si>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</si>
  <si>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</si>
  <si>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</si>
  <si>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</si>
  <si>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</si>
  <si>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</si>
  <si>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</si>
  <si>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</si>
  <si>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</si>
  <si>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</si>
  <si>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</si>
  <si>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</si>
  <si>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</si>
  <si>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</si>
  <si>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</si>
  <si>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</si>
  <si>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</si>
  <si>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</si>
  <si>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</si>
  <si>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</si>
  <si>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</si>
  <si>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</si>
  <si>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</si>
  <si>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</si>
  <si>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</si>
  <si>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</si>
  <si>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</si>
  <si>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</si>
  <si>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</si>
  <si>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</si>
  <si>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</si>
  <si>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</si>
  <si>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</si>
  <si>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</si>
  <si>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</si>
  <si>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</si>
  <si>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</si>
  <si>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</si>
  <si>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</si>
  <si>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</si>
  <si>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</si>
  <si>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</si>
  <si>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</si>
  <si>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</si>
  <si>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</si>
  <si>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</si>
  <si>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</si>
  <si>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</si>
  <si>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</si>
  <si>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</si>
  <si>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</si>
  <si>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</si>
  <si>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</si>
  <si>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</si>
  <si>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</si>
  <si>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</si>
  <si>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</si>
  <si>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</si>
  <si>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</si>
  <si>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</si>
  <si>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</si>
  <si>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</si>
  <si>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</si>
  <si>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</si>
  <si>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</si>
  <si>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</si>
  <si>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</si>
  <si>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</si>
  <si>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</si>
  <si>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</si>
  <si>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</si>
  <si>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</si>
  <si>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</si>
  <si>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</si>
  <si>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</si>
  <si>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</si>
  <si>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</si>
  <si>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</si>
  <si>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</si>
  <si>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</si>
  <si>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</si>
  <si>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</si>
  <si>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</si>
  <si>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</si>
  <si>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</si>
  <si>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</si>
  <si>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</si>
  <si>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</si>
  <si>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</si>
  <si>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</si>
  <si>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</si>
  <si>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</si>
  <si>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</si>
  <si>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</si>
  <si>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</si>
  <si>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</si>
  <si>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</si>
  <si>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</si>
  <si>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</si>
  <si>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</si>
  <si>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</si>
  <si>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</si>
  <si>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</si>
  <si>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</si>
  <si>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</si>
  <si>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</si>
  <si>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</si>
  <si>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</si>
  <si>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</si>
  <si>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</si>
  <si>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</si>
  <si>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</si>
  <si>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</si>
  <si>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</si>
  <si>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</si>
  <si>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</si>
  <si>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</si>
  <si>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</si>
  <si>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</si>
  <si>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</si>
  <si>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</si>
  <si>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</si>
  <si>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</si>
  <si>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</si>
  <si>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</si>
  <si>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</si>
  <si>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</si>
  <si>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</si>
  <si>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</si>
  <si>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</si>
  <si>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</si>
  <si>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</si>
  <si>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</si>
  <si>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</si>
  <si>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</si>
  <si>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</si>
  <si>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</si>
  <si>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</si>
  <si>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</si>
  <si>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</si>
  <si>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</si>
  <si>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</si>
  <si>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</si>
  <si>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</si>
  <si>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</si>
  <si>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</si>
  <si>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</si>
  <si>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</si>
  <si>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</si>
  <si>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</si>
  <si>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</si>
  <si>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</si>
  <si>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</si>
  <si>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</si>
  <si>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</si>
  <si>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</si>
  <si>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</si>
  <si>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</si>
  <si>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</si>
  <si>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</si>
  <si>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</si>
  <si>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</si>
  <si>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</si>
  <si>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</si>
  <si>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</si>
  <si>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</si>
  <si>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</si>
  <si>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</si>
  <si>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</si>
  <si>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</si>
  <si>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</si>
  <si>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</si>
  <si>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</si>
  <si>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</si>
  <si>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</si>
  <si>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</si>
  <si>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</si>
  <si>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</si>
  <si>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</si>
  <si>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</si>
  <si>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</si>
  <si>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</si>
  <si>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</si>
  <si>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</si>
  <si>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</si>
  <si>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</si>
  <si>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</si>
  <si>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</si>
  <si>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</si>
  <si>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</si>
  <si>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</si>
  <si>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</si>
  <si>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</si>
  <si>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</si>
  <si>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</si>
  <si>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</si>
  <si>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</si>
  <si>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</si>
  <si>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</si>
  <si>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</si>
  <si>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</si>
  <si>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</si>
  <si>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</si>
  <si>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</si>
  <si>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</si>
  <si>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</si>
  <si>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</si>
  <si>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</si>
  <si>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</si>
  <si>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</si>
  <si>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</si>
  <si>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</si>
  <si>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</si>
  <si>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</si>
  <si>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</si>
  <si>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</si>
  <si>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</si>
  <si>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</si>
  <si>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</si>
  <si>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</si>
  <si>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</si>
  <si>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</si>
  <si>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</si>
  <si>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</si>
  <si>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</si>
  <si>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</si>
  <si>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</si>
  <si>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</si>
  <si>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</si>
  <si>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</si>
  <si>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</si>
  <si>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</si>
  <si>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</si>
  <si>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</si>
  <si>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</si>
  <si>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</si>
  <si>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</si>
  <si>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</si>
  <si>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</si>
  <si>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</si>
  <si>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</si>
  <si>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</si>
  <si>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</si>
  <si>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</si>
  <si>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</si>
  <si>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</si>
  <si>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</si>
  <si>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</si>
  <si>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</si>
  <si>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</si>
  <si>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</si>
  <si>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</si>
  <si>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</si>
  <si>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</si>
  <si>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</si>
  <si>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</si>
  <si>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</si>
  <si>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</si>
  <si>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</si>
  <si>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</si>
  <si>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</si>
  <si>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</si>
  <si>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</si>
  <si>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</si>
  <si>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</si>
  <si>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</si>
  <si>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</si>
  <si>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</si>
  <si>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</si>
  <si>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</si>
  <si>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</si>
  <si>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</si>
  <si>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</si>
  <si>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</si>
  <si>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</si>
  <si>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</si>
  <si>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</si>
  <si>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</si>
  <si>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</si>
  <si>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</si>
  <si>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</si>
  <si>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</si>
  <si>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</si>
  <si>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</si>
  <si>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</si>
  <si>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</si>
  <si>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</si>
  <si>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</si>
  <si>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</si>
  <si>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</si>
  <si>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</si>
  <si>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</si>
  <si>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</si>
  <si>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</si>
  <si>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</si>
  <si>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</si>
  <si>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</si>
  <si>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</si>
  <si>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</si>
  <si>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</si>
  <si>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</si>
  <si>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</si>
  <si>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</si>
  <si>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</si>
  <si>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</si>
  <si>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</si>
  <si>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</si>
  <si>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</si>
  <si>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</si>
  <si>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</si>
  <si>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</si>
  <si>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</si>
  <si>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</si>
  <si>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</si>
  <si>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</si>
  <si>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</si>
  <si>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</si>
  <si>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</si>
  <si>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</si>
  <si>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</si>
  <si>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</si>
  <si>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</si>
  <si>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</si>
  <si>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</si>
  <si>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</si>
  <si>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</si>
  <si>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</si>
  <si>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</si>
  <si>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</si>
  <si>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</si>
  <si>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</si>
  <si>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</si>
  <si>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</si>
  <si>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</si>
  <si>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</si>
  <si>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</si>
  <si>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</si>
  <si>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</si>
  <si>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</si>
  <si>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</si>
  <si>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</si>
  <si>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</si>
  <si>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</si>
  <si>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</si>
  <si>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</si>
  <si>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</si>
  <si>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</si>
  <si>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</si>
  <si>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</si>
  <si>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</si>
  <si>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</si>
  <si>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</si>
  <si>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</si>
  <si>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</si>
  <si>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</si>
  <si>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</si>
  <si>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</si>
  <si>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</si>
  <si>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</si>
  <si>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</si>
  <si>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</si>
  <si>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</si>
  <si>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</si>
  <si>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</si>
  <si>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</si>
  <si>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</si>
  <si>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</si>
  <si>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</si>
  <si>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</si>
  <si>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</si>
  <si>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</si>
  <si>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</si>
  <si>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</si>
  <si>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</si>
  <si>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</si>
  <si>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</si>
  <si>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</si>
  <si>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</si>
  <si>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</si>
  <si>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</si>
  <si>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</si>
  <si>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</si>
  <si>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</si>
  <si>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</si>
  <si>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</si>
  <si>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</si>
  <si>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</si>
  <si>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</si>
  <si>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</si>
  <si>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</si>
  <si>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</si>
  <si>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</si>
  <si>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</si>
  <si>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</si>
  <si>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</si>
  <si>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</si>
  <si>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</si>
  <si>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</si>
  <si>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</si>
  <si>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</si>
  <si>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</si>
  <si>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</si>
  <si>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</si>
  <si>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</si>
  <si>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</si>
  <si>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</si>
  <si>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</si>
  <si>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</si>
  <si>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</si>
  <si>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</si>
  <si>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</si>
  <si>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</si>
  <si>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</si>
  <si>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</si>
  <si>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</si>
  <si>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</si>
  <si>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</si>
  <si>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</si>
  <si>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</si>
  <si>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</si>
  <si>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</si>
  <si>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</si>
  <si>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</si>
  <si>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</si>
  <si>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</si>
  <si>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</si>
  <si>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</si>
  <si>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</si>
  <si>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</si>
  <si>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</si>
  <si>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</si>
  <si>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</si>
  <si>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</si>
  <si>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</si>
  <si>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</si>
  <si>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</si>
  <si>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</si>
  <si>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</si>
  <si>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</si>
  <si>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</si>
  <si>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</si>
  <si>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</si>
  <si>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</si>
  <si>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</si>
  <si>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</si>
  <si>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</si>
  <si>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</si>
  <si>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</si>
  <si>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</si>
  <si>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</si>
  <si>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</si>
  <si>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</si>
  <si>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</si>
  <si>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</si>
  <si>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</si>
  <si>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</si>
  <si>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</si>
  <si>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</si>
  <si>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</si>
  <si>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</si>
  <si>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</si>
  <si>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</si>
  <si>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</si>
  <si>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</si>
  <si>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</si>
  <si>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</si>
  <si>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</si>
  <si>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</si>
  <si>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</si>
  <si>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</si>
  <si>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</si>
  <si>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</si>
  <si>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</si>
  <si>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</si>
  <si>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</si>
  <si>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</si>
  <si>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</si>
  <si>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</si>
  <si>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</si>
  <si>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</si>
  <si>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</si>
  <si>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</si>
  <si>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</si>
  <si>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</si>
  <si>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</si>
  <si>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</si>
  <si>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</si>
  <si>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</si>
  <si>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</si>
  <si>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</si>
  <si>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</si>
  <si>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</si>
  <si>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</si>
  <si>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</si>
  <si>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</si>
  <si>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</si>
  <si>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</si>
  <si>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</si>
  <si>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</si>
  <si>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</si>
  <si>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</si>
  <si>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</si>
  <si>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</si>
  <si>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</si>
  <si>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</si>
  <si>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</si>
  <si>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</si>
  <si>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</si>
  <si>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</si>
  <si>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</si>
  <si>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</si>
  <si>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</si>
  <si>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</si>
  <si>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</si>
  <si>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</si>
  <si>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</si>
  <si>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</si>
  <si>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</si>
  <si>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</si>
  <si>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</si>
  <si>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</si>
  <si>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</si>
  <si>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</si>
  <si>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</si>
  <si>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</si>
  <si>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</si>
  <si>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</si>
  <si>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</si>
  <si>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</si>
  <si>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</si>
  <si>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</si>
  <si>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</si>
  <si>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</si>
  <si>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</si>
  <si>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</si>
  <si>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</si>
  <si>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</si>
  <si>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</si>
  <si>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</si>
  <si>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</si>
  <si>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</si>
  <si>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</si>
  <si>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</si>
  <si>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</si>
  <si>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</si>
  <si>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</si>
  <si>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</si>
  <si>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</si>
  <si>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</si>
  <si>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</si>
  <si>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</si>
  <si>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</si>
  <si>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</si>
  <si>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</si>
  <si>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</si>
  <si>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</si>
  <si>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</si>
  <si>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</si>
  <si>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</si>
  <si>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</si>
  <si>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</si>
  <si>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</si>
  <si>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</si>
  <si>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</si>
  <si>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</si>
  <si>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</si>
  <si>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</si>
  <si>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</si>
  <si>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</si>
  <si>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</si>
  <si>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</si>
  <si>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</si>
  <si>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</si>
  <si>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</si>
  <si>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</si>
  <si>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</si>
  <si>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</si>
  <si>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</si>
  <si>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</si>
  <si>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</si>
  <si>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</si>
  <si>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</si>
  <si>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</si>
  <si>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</si>
  <si>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</si>
  <si>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</si>
  <si>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</si>
  <si>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</si>
  <si>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</si>
  <si>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</si>
  <si>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</si>
  <si>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</si>
  <si>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</si>
  <si>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</si>
  <si>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</si>
  <si>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</si>
  <si>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</si>
  <si>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</si>
  <si>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</si>
  <si>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</si>
  <si>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</si>
  <si>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</si>
  <si>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</si>
  <si>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</si>
  <si>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</si>
  <si>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</si>
  <si>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</si>
  <si>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</si>
  <si>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</si>
  <si>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</si>
  <si>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</si>
  <si>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</si>
  <si>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</si>
  <si>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</si>
  <si>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</si>
  <si>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</si>
  <si>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</si>
  <si>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</si>
  <si>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</si>
  <si>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</si>
  <si>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</si>
  <si>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</si>
  <si>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</si>
  <si>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</si>
  <si>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</si>
  <si>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</si>
  <si>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</si>
  <si>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</si>
  <si>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</si>
  <si>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</si>
  <si>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</si>
  <si>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</si>
  <si>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</si>
  <si>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</si>
  <si>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</si>
  <si>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</si>
  <si>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</si>
  <si>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</si>
  <si>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</si>
  <si>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</si>
  <si>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</si>
  <si>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</si>
  <si>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</si>
  <si>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</si>
  <si>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</si>
  <si>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</si>
  <si>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</si>
  <si>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</si>
  <si>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</si>
  <si>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</si>
  <si>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</si>
  <si>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</si>
  <si>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</si>
  <si>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</si>
  <si>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</si>
  <si>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</si>
  <si>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</si>
  <si>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</si>
  <si>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</si>
  <si>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</si>
  <si>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</si>
  <si>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</si>
  <si>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</si>
  <si>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</si>
  <si>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</si>
  <si>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</si>
  <si>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</si>
  <si>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</si>
  <si>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</si>
  <si>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</si>
  <si>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</si>
  <si>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</si>
  <si>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</si>
  <si>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</si>
  <si>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</si>
  <si>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</si>
  <si>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</si>
  <si>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</si>
  <si>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</si>
  <si>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</si>
  <si>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</si>
  <si>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</si>
  <si>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</si>
  <si>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</si>
  <si>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</si>
  <si>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</si>
  <si>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</si>
  <si>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</si>
  <si>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</si>
  <si>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</si>
  <si>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</si>
  <si>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</si>
  <si>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</si>
  <si>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</si>
  <si>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</si>
  <si>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</si>
  <si>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</si>
  <si>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</si>
  <si>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</si>
  <si>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</si>
  <si>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</si>
  <si>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</si>
  <si>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</si>
  <si>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</si>
  <si>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</si>
  <si>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</si>
  <si>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</si>
  <si>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</si>
  <si>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</si>
  <si>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</si>
  <si>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</si>
  <si>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</si>
  <si>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</si>
  <si>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</si>
  <si>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</si>
  <si>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</si>
  <si>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</si>
  <si>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</si>
  <si>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</si>
  <si>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</si>
  <si>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</si>
  <si>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</si>
  <si>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</si>
  <si>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</si>
  <si>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</si>
  <si>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</si>
  <si>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</si>
  <si>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</si>
  <si>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</si>
  <si>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</si>
  <si>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</si>
  <si>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</si>
  <si>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</si>
  <si>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</si>
  <si>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</si>
  <si>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</si>
  <si>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</si>
  <si>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</si>
  <si>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</si>
  <si>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</si>
  <si>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</si>
  <si>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</si>
  <si>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</si>
  <si>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</si>
  <si>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</si>
  <si>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</si>
  <si>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</si>
  <si>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</si>
  <si>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</si>
  <si>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</si>
  <si>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</si>
  <si>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</si>
  <si>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</si>
  <si>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</si>
  <si>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</si>
  <si>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</si>
  <si>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</si>
  <si>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</si>
  <si>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</si>
  <si>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</si>
  <si>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</si>
  <si>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</si>
  <si>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</si>
  <si>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</si>
  <si>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</si>
  <si>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</si>
  <si>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</si>
  <si>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</si>
  <si>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</si>
  <si>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</si>
  <si>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</si>
  <si>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</si>
  <si>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</si>
  <si>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</si>
  <si>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</si>
  <si>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</si>
  <si>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</si>
  <si>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</si>
  <si>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</si>
  <si>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</si>
  <si>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</si>
  <si>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</si>
  <si>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</si>
  <si>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</si>
  <si>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</si>
  <si>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</si>
  <si>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</si>
  <si>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</si>
  <si>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</si>
  <si>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</si>
  <si>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</si>
  <si>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</si>
  <si>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</si>
  <si>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</si>
  <si>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</si>
  <si>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</si>
  <si>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</si>
  <si>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</si>
  <si>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BL4-3 4-1</t>
  </si>
  <si>
    <t>YB_syn_UO2</t>
  </si>
  <si>
    <t>YB_FeS_UO2_2</t>
  </si>
  <si>
    <t>YB_FeS_UO2_1</t>
  </si>
  <si>
    <t>YB_Ferri_UO2_1</t>
  </si>
  <si>
    <t>YB_Ferri_UO2_2</t>
  </si>
  <si>
    <t>YB_FeS_S_1</t>
  </si>
  <si>
    <t>YB_UO2_S</t>
  </si>
  <si>
    <t>UO2JRC</t>
  </si>
  <si>
    <t>YB_FeS_S_2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</si>
</sst>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0" zoomScaleNormal="80" workbookViewId="0">
      <pane ySplit="23" topLeftCell="A24" activePane="bottomLeft" state="frozenSplit"/>
      <selection activeCell="C5" sqref="C5"/>
      <selection pane="bottomLeft" activeCell="A32" sqref="A3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41075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41078</v>
      </c>
      <c r="C16" s="9" t="s">
        <v>854</v>
      </c>
    </row>
    <row r="17" spans="1:34">
      <c r="A17" s="16" t="s">
        <v>811</v>
      </c>
      <c r="B17" s="12">
        <v>41080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9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891</v>
      </c>
      <c r="B24" s="9" t="s">
        <v>849</v>
      </c>
      <c r="C24" s="17">
        <v>2.0000000000000001E-4</v>
      </c>
      <c r="D24" s="29">
        <f>IF(Table5[[#This Row],[Mass (g)]]="","",Table5[[#This Row],[Mass (g)]]*VLOOKUP(Table5[[#This Row],[Nuclide]],Doedata,4)*37000000000)</f>
        <v>5.0334936160000003</v>
      </c>
      <c r="E24" s="10" t="s">
        <v>820</v>
      </c>
      <c r="F24" s="10" t="s">
        <v>823</v>
      </c>
      <c r="G24" s="10">
        <v>1</v>
      </c>
      <c r="H24" s="10" t="s">
        <v>32</v>
      </c>
      <c r="I24" s="10">
        <v>1</v>
      </c>
      <c r="J24" s="25">
        <f>IF(Table5[[#This Row],[Activity (Bq)]]="","",Table5[[#This Row],[Activity (Bq)]]/37000000000)</f>
        <v>1.3604036800000001E-10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2.0000000000000001E-4</v>
      </c>
      <c r="D25" s="29">
        <f>IF(Table5[[#This Row],[Mass (g)]]="","",Table5[[#This Row],[Mass (g)]]*VLOOKUP(Table5[[#This Row],[Nuclide]],Doedata,4)*37000000000)</f>
        <v>5.0334936160000003</v>
      </c>
      <c r="E25" s="10" t="s">
        <v>820</v>
      </c>
      <c r="F25" s="10" t="s">
        <v>823</v>
      </c>
      <c r="G25" s="10">
        <v>1</v>
      </c>
      <c r="H25" s="10" t="s">
        <v>32</v>
      </c>
      <c r="I25" s="10">
        <v>1</v>
      </c>
      <c r="J25" s="25">
        <f>IF(Table5[[#This Row],[Activity (Bq)]]="","",Table5[[#This Row],[Activity (Bq)]]/37000000000)</f>
        <v>1.3604036800000001E-10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889</v>
      </c>
      <c r="B26" s="9" t="s">
        <v>849</v>
      </c>
      <c r="C26" s="17">
        <v>5.0000000000000001E-4</v>
      </c>
      <c r="D26" s="29">
        <f>IF(Table5[[#This Row],[Mass (g)]]="","",Table5[[#This Row],[Mass (g)]]*VLOOKUP(Table5[[#This Row],[Nuclide]],Doedata,4)*37000000000)</f>
        <v>12.58373404</v>
      </c>
      <c r="E26" s="10" t="s">
        <v>820</v>
      </c>
      <c r="F26" s="10" t="s">
        <v>823</v>
      </c>
      <c r="G26" s="10">
        <v>1</v>
      </c>
      <c r="H26" s="10" t="s">
        <v>32</v>
      </c>
      <c r="I26" s="10">
        <v>1</v>
      </c>
      <c r="J26" s="25">
        <f>IF(Table5[[#This Row],[Activity (Bq)]]="","",Table5[[#This Row],[Activity (Bq)]]/37000000000)</f>
        <v>3.4010092000000001E-10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2.0000000000000001E-4</v>
      </c>
      <c r="D27" s="29">
        <f>IF(Table5[[#This Row],[Mass (g)]]="","",Table5[[#This Row],[Mass (g)]]*VLOOKUP(Table5[[#This Row],[Nuclide]],Doedata,4)*37000000000)</f>
        <v>5.0334936160000003</v>
      </c>
      <c r="E27" s="10" t="s">
        <v>820</v>
      </c>
      <c r="F27" s="10" t="s">
        <v>823</v>
      </c>
      <c r="G27" s="10">
        <v>1</v>
      </c>
      <c r="H27" s="10" t="s">
        <v>32</v>
      </c>
      <c r="I27" s="10">
        <v>1</v>
      </c>
      <c r="J27" s="25">
        <f>IF(Table5[[#This Row],[Activity (Bq)]]="","",Table5[[#This Row],[Activity (Bq)]]/37000000000)</f>
        <v>1.3604036800000001E-10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893</v>
      </c>
      <c r="B28" s="9" t="s">
        <v>849</v>
      </c>
      <c r="C28" s="17">
        <v>2.0000000000000001E-4</v>
      </c>
      <c r="D28" s="29">
        <f>IF(Table5[[#This Row],[Mass (g)]]="","",Table5[[#This Row],[Mass (g)]]*VLOOKUP(Table5[[#This Row],[Nuclide]],Doedata,4)*37000000000)</f>
        <v>5.0334936160000003</v>
      </c>
      <c r="E28" s="10" t="s">
        <v>820</v>
      </c>
      <c r="F28" s="10" t="s">
        <v>823</v>
      </c>
      <c r="G28" s="10">
        <v>1</v>
      </c>
      <c r="H28" s="10" t="s">
        <v>32</v>
      </c>
      <c r="I28" s="10">
        <v>1</v>
      </c>
      <c r="J28" s="25">
        <f>IF(Table5[[#This Row],[Activity (Bq)]]="","",Table5[[#This Row],[Activity (Bq)]]/37000000000)</f>
        <v>1.3604036800000001E-10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t="s">
        <v>896</v>
      </c>
      <c r="B29" s="9" t="s">
        <v>849</v>
      </c>
      <c r="C29" s="17">
        <v>5.0000000000000001E-4</v>
      </c>
      <c r="D29" s="29">
        <f>IF(Table5[[#This Row],[Mass (g)]]="","",Table5[[#This Row],[Mass (g)]]*VLOOKUP(Table5[[#This Row],[Nuclide]],Doedata,4)*37000000000)</f>
        <v>12.58373404</v>
      </c>
      <c r="E29" s="10" t="s">
        <v>820</v>
      </c>
      <c r="F29" s="10" t="s">
        <v>823</v>
      </c>
      <c r="G29" s="10">
        <v>1</v>
      </c>
      <c r="H29" s="10" t="s">
        <v>32</v>
      </c>
      <c r="I29" s="10">
        <v>1</v>
      </c>
      <c r="J29" s="25">
        <f>IF(Table5[[#This Row],[Activity (Bq)]]="","",Table5[[#This Row],[Activity (Bq)]]/37000000000)</f>
        <v>3.4010092000000001E-10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894</v>
      </c>
      <c r="B30" s="9" t="s">
        <v>849</v>
      </c>
      <c r="C30" s="17">
        <v>1E-4</v>
      </c>
      <c r="D30" s="29">
        <f>IF(Table5[[#This Row],[Mass (g)]]="","",Table5[[#This Row],[Mass (g)]]*VLOOKUP(Table5[[#This Row],[Nuclide]],Doedata,4)*37000000000)</f>
        <v>2.5167468080000002</v>
      </c>
      <c r="E30" s="10" t="s">
        <v>30</v>
      </c>
      <c r="F30" s="10" t="s">
        <v>823</v>
      </c>
      <c r="G30" s="10">
        <v>1</v>
      </c>
      <c r="H30" s="10" t="s">
        <v>873</v>
      </c>
      <c r="I30" s="10">
        <v>1</v>
      </c>
      <c r="J30" s="25">
        <f>IF(Table5[[#This Row],[Activity (Bq)]]="","",Table5[[#This Row],[Activity (Bq)]]/37000000000)</f>
        <v>6.8020184000000004E-11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897</v>
      </c>
      <c r="B31" s="9" t="s">
        <v>849</v>
      </c>
      <c r="C31" s="17">
        <v>1E-4</v>
      </c>
      <c r="D31" s="29">
        <f>IF(Table5[[#This Row],[Mass (g)]]="","",Table5[[#This Row],[Mass (g)]]*VLOOKUP(Table5[[#This Row],[Nuclide]],Doedata,4)*37000000000)</f>
        <v>2.5167468080000002</v>
      </c>
      <c r="E31" s="10" t="s">
        <v>30</v>
      </c>
      <c r="F31" s="10" t="s">
        <v>823</v>
      </c>
      <c r="G31" s="10">
        <v>1</v>
      </c>
      <c r="H31" s="10" t="s">
        <v>873</v>
      </c>
      <c r="I31" s="10">
        <v>1</v>
      </c>
      <c r="J31" s="25">
        <f>IF(Table5[[#This Row],[Activity (Bq)]]="","",Table5[[#This Row],[Activity (Bq)]]/37000000000)</f>
        <v>6.8020184000000004E-11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895</v>
      </c>
      <c r="B32" s="9" t="s">
        <v>849</v>
      </c>
      <c r="C32" s="17">
        <v>5.0000000000000001E-4</v>
      </c>
      <c r="D32" s="29">
        <f>IF(Table5[[#This Row],[Mass (g)]]="","",Table5[[#This Row],[Mass (g)]]*VLOOKUP(Table5[[#This Row],[Nuclide]],Doedata,4)*37000000000)</f>
        <v>12.58373404</v>
      </c>
      <c r="E32" s="10" t="s">
        <v>30</v>
      </c>
      <c r="F32" s="10" t="s">
        <v>823</v>
      </c>
      <c r="G32" s="10">
        <v>1</v>
      </c>
      <c r="H32" s="10" t="s">
        <v>873</v>
      </c>
      <c r="I32" s="10">
        <v>1</v>
      </c>
      <c r="J32" s="25">
        <f>IF(Table5[[#This Row],[Activity (Bq)]]="","",Table5[[#This Row],[Activity (Bq)]]/37000000000)</f>
        <v>3.4010092000000001E-10</v>
      </c>
      <c r="AD32" s="28" t="s">
        <v>64</v>
      </c>
      <c r="AE32" s="16"/>
      <c r="AF32" s="16"/>
      <c r="AG32" s="16" t="s">
        <v>857</v>
      </c>
      <c r="AH32" s="16"/>
    </row>
    <row r="33" spans="3:34">
      <c r="C33" s="17"/>
      <c r="D33" s="29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8" t="s">
        <v>65</v>
      </c>
      <c r="AE33" s="16"/>
      <c r="AF33" s="16"/>
      <c r="AG33" s="16" t="s">
        <v>858</v>
      </c>
      <c r="AH33" s="16"/>
    </row>
    <row r="34" spans="3:34">
      <c r="C34" s="17"/>
      <c r="D34" s="29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8" t="s">
        <v>66</v>
      </c>
      <c r="AE34" s="16"/>
      <c r="AF34" s="16"/>
      <c r="AG34" s="16" t="s">
        <v>859</v>
      </c>
      <c r="AH34" s="16"/>
    </row>
    <row r="35" spans="3:34">
      <c r="C35" s="17"/>
      <c r="D35" s="29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8" t="s">
        <v>67</v>
      </c>
      <c r="AE35" s="16"/>
      <c r="AF35" s="16"/>
      <c r="AG35" s="16" t="s">
        <v>860</v>
      </c>
      <c r="AH35" s="16"/>
    </row>
    <row r="36" spans="3:34">
      <c r="C36" s="17"/>
      <c r="D36" s="29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8" t="s">
        <v>68</v>
      </c>
      <c r="AE36" s="16"/>
      <c r="AF36" s="16"/>
      <c r="AG36" s="16" t="s">
        <v>861</v>
      </c>
      <c r="AH36" s="16"/>
    </row>
    <row r="37" spans="3:34">
      <c r="C37" s="17"/>
      <c r="D37" s="29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8" t="s">
        <v>69</v>
      </c>
      <c r="AE37" s="16"/>
      <c r="AF37" s="16"/>
      <c r="AG37" s="16" t="s">
        <v>862</v>
      </c>
      <c r="AH37" s="16"/>
    </row>
    <row r="38" spans="3:34">
      <c r="C38" s="17"/>
      <c r="D38" s="29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8" t="s">
        <v>70</v>
      </c>
      <c r="AE38" s="16"/>
      <c r="AF38" s="16"/>
      <c r="AG38" s="16" t="s">
        <v>863</v>
      </c>
      <c r="AH38" s="16"/>
    </row>
    <row r="39" spans="3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3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3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3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3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3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3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3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3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3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2012-06-15T19:32:03Z</dcterms:modified>
</cp:coreProperties>
</file>