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codeName="ThisWorkbook" hidePivotFieldList="1" autoCompressPictures="0"/>
  <bookViews>
    <workbookView xWindow="13440" yWindow="1180" windowWidth="26320" windowHeight="1818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4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0" i="1" l="1"/>
  <c r="D24" i="1"/>
  <c r="D25" i="1"/>
  <c r="D26" i="1"/>
  <c r="D27" i="1"/>
  <c r="D28" i="1"/>
  <c r="D29" i="1"/>
  <c r="D75" i="4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J25" i="1"/>
  <c r="J26" i="1"/>
  <c r="J27" i="1"/>
  <c r="J28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<sst xmlns="http://schemas.openxmlformats.org/spreadsheetml/2006/main" count="3286" uniqueCount="896">
  <si>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</si>
  <si>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</si>
  <si>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</si>
  <si>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</si>
  <si>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</si>
  <si>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</si>
  <si>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</si>
  <si>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</si>
  <si>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</si>
  <si>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</si>
  <si>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</si>
  <si>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</si>
  <si>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</si>
  <si>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</si>
  <si>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</si>
  <si>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</si>
  <si>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</si>
  <si>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</si>
  <si>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</si>
  <si>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</si>
  <si>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</si>
  <si>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</si>
  <si>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</si>
  <si>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</si>
  <si>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</si>
  <si>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</si>
  <si>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</si>
  <si>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</si>
  <si>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</si>
  <si>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</si>
  <si>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</si>
  <si>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</si>
  <si>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</si>
  <si>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</si>
  <si>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</si>
  <si>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</si>
  <si>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</si>
  <si>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</si>
  <si>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</si>
  <si>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</si>
  <si>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</si>
  <si>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</si>
  <si>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</si>
  <si>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</si>
  <si>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</si>
  <si>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</si>
  <si>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</si>
  <si>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</si>
  <si>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</si>
  <si>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</si>
  <si>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</si>
  <si>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</si>
  <si>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</si>
  <si>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</si>
  <si>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</si>
  <si>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</si>
  <si>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</si>
  <si>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</si>
  <si>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</si>
  <si>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</si>
  <si>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</si>
  <si>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</si>
  <si>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</si>
  <si>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</si>
  <si>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</si>
  <si>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</si>
  <si>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</si>
  <si>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</si>
  <si>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</si>
  <si>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</si>
  <si>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</si>
  <si>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</si>
  <si>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</si>
  <si>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</si>
  <si>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</si>
  <si>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</si>
  <si>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</si>
  <si>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</si>
  <si>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</si>
  <si>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</si>
  <si>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</si>
  <si>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</si>
  <si>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</si>
  <si>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</si>
  <si>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</si>
  <si>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</si>
  <si>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</si>
  <si>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</si>
  <si>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</si>
  <si>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</si>
  <si>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</si>
  <si>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</si>
  <si>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</si>
  <si>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</si>
  <si>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</si>
  <si>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</si>
  <si>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</si>
  <si>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</si>
  <si>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</si>
  <si>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</si>
  <si>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</si>
  <si>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</si>
  <si>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</si>
  <si>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</si>
  <si>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</si>
  <si>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</si>
  <si>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</si>
  <si>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</si>
  <si>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</si>
  <si>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</si>
  <si>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</si>
  <si>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</si>
  <si>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</si>
  <si>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</si>
  <si>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</si>
  <si>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</si>
  <si>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</si>
  <si>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</si>
  <si>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</si>
  <si>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</si>
  <si>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</si>
  <si>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</si>
  <si>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</si>
  <si>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</si>
  <si>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</si>
  <si>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</si>
  <si>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</si>
  <si>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</si>
  <si>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</si>
  <si>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</si>
  <si>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</si>
  <si>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</si>
  <si>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</si>
  <si>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</si>
  <si>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</si>
  <si>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</si>
  <si>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</si>
  <si>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</si>
  <si>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</si>
  <si>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</si>
  <si>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</si>
  <si>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</si>
  <si>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</si>
  <si>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</si>
  <si>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</si>
  <si>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</si>
  <si>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</si>
  <si>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</si>
  <si>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</si>
  <si>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</si>
  <si>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</si>
  <si>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</si>
  <si>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</si>
  <si>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</si>
  <si>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</si>
  <si>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</si>
  <si>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</si>
  <si>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</si>
  <si>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</si>
  <si>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</si>
  <si>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</si>
  <si>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</si>
  <si>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</si>
  <si>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</si>
  <si>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</si>
  <si>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</si>
  <si>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</si>
  <si>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</si>
  <si>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</si>
  <si>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</si>
  <si>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</si>
  <si>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</si>
  <si>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</si>
  <si>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</si>
  <si>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</si>
  <si>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</si>
  <si>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</si>
  <si>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</si>
  <si>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</si>
  <si>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</si>
  <si>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</si>
  <si>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</si>
  <si>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</si>
  <si>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</si>
  <si>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</si>
  <si>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</si>
  <si>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</si>
  <si>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</si>
  <si>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</si>
  <si>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</si>
  <si>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</si>
  <si>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</si>
  <si>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</si>
  <si>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</si>
  <si>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</si>
  <si>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</si>
  <si>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</si>
  <si>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</si>
  <si>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</si>
  <si>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</si>
  <si>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</si>
  <si>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</si>
  <si>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</si>
  <si>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</si>
  <si>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</si>
  <si>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</si>
  <si>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</si>
  <si>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</si>
  <si>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</si>
  <si>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</si>
  <si>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</si>
  <si>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</si>
  <si>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</si>
  <si>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</si>
  <si>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</si>
  <si>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</si>
  <si>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</si>
  <si>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</si>
  <si>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</si>
  <si>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</si>
  <si>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</si>
  <si>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</si>
  <si>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</si>
  <si>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</si>
  <si>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</si>
  <si>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</si>
  <si>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</si>
  <si>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</si>
  <si>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</si>
  <si>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</si>
  <si>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</si>
  <si>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</si>
  <si>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</si>
  <si>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</si>
  <si>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</si>
  <si>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</si>
  <si>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</si>
  <si>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</si>
  <si>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</si>
  <si>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</si>
  <si>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</si>
  <si>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</si>
  <si>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</si>
  <si>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</si>
  <si>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</si>
  <si>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</si>
  <si>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</si>
  <si>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</si>
  <si>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</si>
  <si>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</si>
  <si>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</si>
  <si>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</si>
  <si>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</si>
  <si>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</si>
  <si>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</si>
  <si>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</si>
  <si>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</si>
  <si>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</si>
  <si>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</si>
  <si>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</si>
  <si>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</si>
  <si>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</si>
  <si>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</si>
  <si>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</si>
  <si>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</si>
  <si>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</si>
  <si>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</si>
  <si>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</si>
  <si>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</si>
  <si>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</si>
  <si>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</si>
  <si>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</si>
  <si>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</si>
  <si>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</si>
  <si>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</si>
  <si>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</si>
  <si>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</si>
  <si>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</si>
  <si>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</si>
  <si>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</si>
  <si>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</si>
  <si>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</si>
  <si>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</si>
  <si>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</si>
  <si>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</si>
  <si>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</si>
  <si>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</si>
  <si>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</si>
  <si>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</si>
  <si>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</si>
  <si>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</si>
  <si>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</si>
  <si>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</si>
  <si>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</si>
  <si>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</si>
  <si>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</si>
  <si>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</si>
  <si>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</si>
  <si>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</si>
  <si>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</si>
  <si>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</si>
  <si>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</si>
  <si>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</si>
  <si>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</si>
  <si>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</si>
  <si>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</si>
  <si>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</si>
  <si>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</si>
  <si>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</si>
  <si>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</si>
  <si>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</si>
  <si>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</si>
  <si>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</si>
  <si>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</si>
  <si>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</si>
  <si>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</si>
  <si>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</si>
  <si>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</si>
  <si>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</si>
  <si>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</si>
  <si>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</si>
  <si>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</si>
  <si>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</si>
  <si>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</si>
  <si>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</si>
  <si>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</si>
  <si>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</si>
  <si>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</si>
  <si>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</si>
  <si>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</si>
  <si>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</si>
  <si>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</si>
  <si>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</si>
  <si>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</si>
  <si>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</si>
  <si>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</si>
  <si>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</si>
  <si>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</si>
  <si>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</si>
  <si>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</si>
  <si>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</si>
  <si>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</si>
  <si>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</si>
  <si>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</si>
  <si>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</si>
  <si>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</si>
  <si>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</si>
  <si>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</si>
  <si>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</si>
  <si>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</si>
  <si>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</si>
  <si>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</si>
  <si>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</si>
  <si>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</si>
  <si>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</si>
  <si>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</si>
  <si>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</si>
  <si>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</si>
  <si>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</si>
  <si>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</si>
  <si>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</si>
  <si>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</si>
  <si>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</si>
  <si>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</si>
  <si>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</si>
  <si>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</si>
  <si>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</si>
  <si>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</si>
  <si>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</si>
  <si>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</si>
  <si>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</si>
  <si>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</si>
  <si>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</si>
  <si>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</si>
  <si>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</si>
  <si>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</si>
  <si>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</si>
  <si>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</si>
  <si>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</si>
  <si>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</si>
  <si>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</si>
  <si>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</si>
  <si>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</si>
  <si>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</si>
  <si>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</si>
  <si>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</si>
  <si>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</si>
  <si>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</si>
  <si>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</si>
  <si>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</si>
  <si>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</si>
  <si>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</si>
  <si>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</si>
  <si>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</si>
  <si>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</si>
  <si>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</si>
  <si>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</si>
  <si>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</si>
  <si>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</si>
  <si>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</si>
  <si>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</si>
  <si>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</si>
  <si>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</si>
  <si>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</si>
  <si>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</si>
  <si>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</si>
  <si>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</si>
  <si>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</si>
  <si>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</si>
  <si>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</si>
  <si>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</si>
  <si>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</si>
  <si>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</si>
  <si>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</si>
  <si>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</si>
  <si>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</si>
  <si>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</si>
  <si>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</si>
  <si>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</si>
  <si>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</si>
  <si>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</si>
  <si>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</si>
  <si>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</si>
  <si>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</si>
  <si>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</si>
  <si>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</si>
  <si>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</si>
  <si>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</si>
  <si>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</si>
  <si>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</si>
  <si>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</si>
  <si>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</si>
  <si>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</si>
  <si>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</si>
  <si>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</si>
  <si>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</si>
  <si>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</si>
  <si>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</si>
  <si>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</si>
  <si>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</si>
  <si>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</si>
  <si>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</si>
  <si>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</si>
  <si>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</si>
  <si>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</si>
  <si>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</si>
  <si>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</si>
  <si>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</si>
  <si>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</si>
  <si>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</si>
  <si>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</si>
  <si>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</si>
  <si>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</si>
  <si>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</si>
  <si>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</si>
  <si>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</si>
  <si>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</si>
  <si>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</si>
  <si>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</si>
  <si>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</si>
  <si>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</si>
  <si>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</si>
  <si>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</si>
  <si>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</si>
  <si>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</si>
  <si>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</si>
  <si>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</si>
  <si>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</si>
  <si>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</si>
  <si>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</si>
  <si>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</si>
  <si>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</si>
  <si>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</si>
  <si>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</si>
  <si>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</si>
  <si>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</si>
  <si>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</si>
  <si>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</si>
  <si>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</si>
  <si>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</si>
  <si>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</si>
  <si>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</si>
  <si>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</si>
  <si>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</si>
  <si>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</si>
  <si>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</si>
  <si>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</si>
  <si>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</si>
  <si>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</si>
  <si>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</si>
  <si>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</si>
  <si>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</si>
  <si>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</si>
  <si>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</si>
  <si>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</si>
  <si>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</si>
  <si>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</si>
  <si>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</si>
  <si>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</si>
  <si>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</si>
  <si>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</si>
  <si>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</si>
  <si>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</si>
  <si>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</si>
  <si>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</si>
  <si>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</si>
  <si>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</si>
  <si>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</si>
  <si>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</si>
  <si>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</si>
  <si>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</si>
  <si>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</si>
  <si>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</si>
  <si>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</si>
  <si>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</si>
  <si>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</si>
  <si>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</si>
  <si>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</si>
  <si>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</si>
  <si>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</si>
  <si>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</si>
  <si>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</si>
  <si>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</si>
  <si>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</si>
  <si>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</si>
  <si>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</si>
  <si>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</si>
  <si>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</si>
  <si>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</si>
  <si>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</si>
  <si>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</si>
  <si>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</si>
  <si>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</si>
  <si>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</si>
  <si>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</si>
  <si>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</si>
  <si>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</si>
  <si>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</si>
  <si>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</si>
  <si>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</si>
  <si>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</si>
  <si>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</si>
  <si>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</si>
  <si>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</si>
  <si>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</si>
  <si>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</si>
  <si>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</si>
  <si>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</si>
  <si>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</si>
  <si>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</si>
  <si>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</si>
  <si>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</si>
  <si>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</si>
  <si>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</si>
  <si>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</si>
  <si>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</si>
  <si>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</si>
  <si>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</si>
  <si>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</si>
  <si>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</si>
  <si>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</si>
  <si>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</si>
  <si>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</si>
  <si>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</si>
  <si>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</si>
  <si>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</si>
  <si>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</si>
  <si>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</si>
  <si>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</si>
  <si>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</si>
  <si>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</si>
  <si>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</si>
  <si>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</si>
  <si>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</si>
  <si>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</si>
  <si>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</si>
  <si>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</si>
  <si>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</si>
  <si>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</si>
  <si>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</si>
  <si>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</si>
  <si>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</si>
  <si>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</si>
  <si>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</si>
  <si>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</si>
  <si>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</si>
  <si>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</si>
  <si>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</si>
  <si>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</si>
  <si>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</si>
  <si>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</si>
  <si>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</si>
  <si>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</si>
  <si>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</si>
  <si>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</si>
  <si>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</si>
  <si>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</si>
  <si>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</si>
  <si>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</si>
  <si>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</si>
  <si>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</si>
  <si>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</si>
  <si>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</si>
  <si>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</si>
  <si>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</si>
  <si>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</si>
  <si>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</si>
  <si>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</si>
  <si>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</si>
  <si>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</si>
  <si>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</si>
  <si>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</si>
  <si>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</si>
  <si>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</si>
  <si>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</si>
  <si>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</si>
  <si>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</si>
  <si>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</si>
  <si>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</si>
  <si>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</si>
  <si>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</si>
  <si>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</si>
  <si>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</si>
  <si>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</si>
  <si>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</si>
  <si>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</si>
  <si>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</si>
  <si>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</si>
  <si>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</si>
  <si>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</si>
  <si>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</si>
  <si>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</si>
  <si>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</si>
  <si>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</si>
  <si>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</si>
  <si>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</si>
  <si>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</si>
  <si>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</si>
  <si>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</si>
  <si>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</si>
  <si>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</si>
  <si>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</si>
  <si>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</si>
  <si>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</si>
  <si>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</si>
  <si>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</si>
  <si>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</si>
  <si>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</si>
  <si>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</si>
  <si>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</si>
  <si>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</si>
  <si>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</si>
  <si>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</si>
  <si>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</si>
  <si>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</si>
  <si>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</si>
  <si>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</si>
  <si>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</si>
  <si>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</si>
  <si>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</si>
  <si>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</si>
  <si>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</si>
  <si>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</si>
  <si>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</si>
  <si>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</si>
  <si>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</si>
  <si>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</si>
  <si>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</si>
  <si>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</si>
  <si>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</si>
  <si>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</si>
  <si>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</si>
  <si>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</si>
  <si>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</si>
  <si>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</si>
  <si>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</si>
  <si>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</si>
  <si>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</si>
  <si>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</si>
  <si>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</si>
  <si>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</si>
  <si>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</si>
  <si>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</si>
  <si>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</si>
  <si>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</si>
  <si>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</si>
  <si>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</si>
  <si>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</si>
  <si>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</si>
  <si>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</si>
  <si>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</si>
  <si>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</si>
  <si>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</si>
  <si>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</si>
  <si>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</si>
  <si>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</si>
  <si>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</si>
  <si>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</si>
  <si>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</si>
  <si>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</si>
  <si>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</si>
  <si>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</si>
  <si>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</si>
  <si>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</si>
  <si>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</si>
  <si>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</si>
  <si>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</si>
  <si>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</si>
  <si>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</si>
  <si>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</si>
  <si>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</si>
  <si>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</si>
  <si>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</si>
  <si>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</si>
  <si>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</si>
  <si>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</si>
  <si>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</si>
  <si>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</si>
  <si>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</si>
  <si>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</si>
  <si>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</si>
  <si>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</si>
  <si>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</si>
  <si>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</si>
  <si>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</si>
  <si>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</si>
  <si>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</si>
  <si>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</si>
  <si>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</si>
  <si>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</si>
  <si>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</si>
  <si>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</si>
  <si>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</si>
  <si>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</si>
  <si>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</si>
  <si>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</si>
  <si>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</si>
  <si>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</si>
  <si>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</si>
  <si>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</si>
  <si>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</si>
  <si>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</si>
  <si>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</si>
  <si>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</si>
  <si>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</si>
  <si>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</si>
  <si>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</si>
  <si>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</si>
  <si>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</si>
  <si>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</si>
  <si>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</si>
  <si>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</si>
  <si>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</si>
  <si>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</si>
  <si>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</si>
  <si>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</si>
  <si>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</si>
  <si>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</si>
  <si>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</si>
  <si>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</si>
  <si>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</si>
  <si>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</si>
  <si>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</si>
  <si>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</si>
  <si>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</si>
  <si>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</si>
  <si>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</si>
  <si>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</si>
  <si>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</si>
  <si>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</si>
  <si>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</si>
  <si>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</si>
  <si>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</si>
  <si>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</si>
  <si>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</si>
  <si>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</si>
  <si>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</si>
  <si>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</si>
  <si>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</si>
  <si>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</si>
  <si>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</si>
  <si>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</si>
  <si>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</si>
  <si>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</si>
  <si>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</si>
  <si>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</si>
  <si>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</si>
  <si>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</si>
  <si>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</si>
  <si>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</si>
  <si>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</si>
  <si>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</si>
  <si>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</si>
  <si>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</si>
  <si>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</si>
  <si>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</si>
  <si>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</si>
  <si>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</si>
  <si>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</si>
  <si>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</si>
  <si>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</si>
  <si>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</si>
  <si>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</si>
  <si>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</si>
  <si>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</si>
  <si>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</si>
  <si>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</si>
  <si>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</si>
  <si>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</si>
  <si>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</si>
  <si>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</si>
  <si>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</si>
  <si>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</si>
  <si>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</si>
  <si>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</si>
  <si>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</si>
  <si>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</si>
  <si>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</si>
  <si>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</si>
  <si>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</si>
  <si>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</si>
  <si>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</si>
  <si>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</si>
  <si>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</si>
  <si>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</si>
  <si>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</si>
  <si>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</si>
  <si>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</si>
  <si>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</si>
  <si>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</si>
  <si>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</si>
  <si>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</si>
  <si>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</si>
  <si>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</si>
  <si>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</si>
  <si>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</si>
  <si>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</si>
  <si>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</si>
  <si>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</si>
  <si>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</si>
  <si>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</si>
  <si>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</si>
  <si>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</si>
  <si>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</si>
  <si>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</si>
  <si>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</si>
  <si>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</si>
  <si>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</si>
  <si>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</si>
  <si>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</si>
  <si>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</si>
  <si>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</si>
  <si>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</si>
  <si>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</si>
  <si>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</si>
  <si>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</si>
  <si>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</si>
  <si>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</si>
  <si>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</si>
  <si>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</si>
  <si>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</si>
  <si>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</si>
  <si>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</si>
  <si>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</si>
  <si>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</si>
  <si>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</si>
  <si>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</si>
  <si>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</si>
  <si>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</si>
  <si>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</si>
  <si>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</si>
  <si>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</si>
  <si>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</si>
  <si>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</si>
  <si>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</si>
  <si>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</si>
  <si>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</si>
  <si>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</si>
  <si>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</si>
  <si>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</si>
  <si>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</si>
  <si>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</si>
  <si>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</si>
  <si>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</si>
  <si>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</si>
  <si>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</si>
  <si>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</si>
  <si>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</si>
  <si>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</si>
  <si>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 xml:space="preserve"> 4-1</t>
  </si>
  <si>
    <t>N/A</t>
  </si>
  <si>
    <t>oxide</t>
  </si>
  <si>
    <t>+41216936398</t>
  </si>
  <si>
    <t>30th July 2014</t>
  </si>
  <si>
    <t>1st August 2014</t>
  </si>
  <si>
    <t>17.07.2014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</si>
</sst>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3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23">
    <cellStyle name="Accent1" xfId="1" builtinId="29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6" activePane="bottomLeft" state="frozenSplit"/>
      <selection activeCell="C5" sqref="C5"/>
      <selection pane="bottomLeft" activeCell="B15" sqref="B1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892</v>
      </c>
    </row>
    <row r="13" spans="1:4">
      <c r="A13" s="17" t="s">
        <v>839</v>
      </c>
      <c r="B13" s="9">
        <v>3962</v>
      </c>
    </row>
    <row r="14" spans="1:4">
      <c r="A14" s="17" t="s">
        <v>16</v>
      </c>
      <c r="B14" s="28" t="s">
        <v>895</v>
      </c>
    </row>
    <row r="15" spans="1:4">
      <c r="A15" s="17" t="s">
        <v>41</v>
      </c>
      <c r="B15" s="12" t="s">
        <v>889</v>
      </c>
      <c r="C15" s="9" t="s">
        <v>854</v>
      </c>
      <c r="D15" s="39"/>
    </row>
    <row r="16" spans="1:4">
      <c r="A16" s="17" t="s">
        <v>40</v>
      </c>
      <c r="B16" s="13" t="s">
        <v>893</v>
      </c>
      <c r="C16" s="9" t="s">
        <v>854</v>
      </c>
    </row>
    <row r="17" spans="1:34">
      <c r="A17" s="17" t="s">
        <v>811</v>
      </c>
      <c r="B17" s="13" t="s">
        <v>894</v>
      </c>
      <c r="C17" s="9" t="s">
        <v>853</v>
      </c>
    </row>
    <row r="18" spans="1:34">
      <c r="A18" s="17" t="s">
        <v>42</v>
      </c>
      <c r="B18" s="11" t="s">
        <v>890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  <c r="E19" s="42"/>
    </row>
    <row r="20" spans="1:34">
      <c r="A20" s="17" t="s">
        <v>808</v>
      </c>
      <c r="B20" s="38">
        <v>3</v>
      </c>
      <c r="E20" s="42">
        <f>SUM(D24:D34)</f>
        <v>772.60480847999997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849</v>
      </c>
      <c r="C24" s="18">
        <v>1E-3</v>
      </c>
      <c r="D24" s="30">
        <f>IF(Table5[[#This Row],[Mass (g)]]="","",Table5[[#This Row],[Mass (g)]]*VLOOKUP(Table5[[#This Row],[Nuclide]],Doedata,4)*37000000000)</f>
        <v>25.167468079999999</v>
      </c>
      <c r="E24" s="10" t="s">
        <v>820</v>
      </c>
      <c r="F24" s="10" t="s">
        <v>891</v>
      </c>
      <c r="G24" s="10">
        <v>7</v>
      </c>
      <c r="H24" s="10" t="s">
        <v>836</v>
      </c>
      <c r="I24" s="10"/>
      <c r="J24" s="25">
        <f>IF(Table5[[#This Row],[Activity (Bq)]]="","",Table5[[#This Row],[Activity (Bq)]]/37000000000)</f>
        <v>6.8020184000000002E-10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849</v>
      </c>
      <c r="C25" s="18">
        <v>1E-3</v>
      </c>
      <c r="D25" s="30">
        <f>IF(Table5[[#This Row],[Mass (g)]]="","",Table5[[#This Row],[Mass (g)]]*VLOOKUP(Table5[[#This Row],[Nuclide]],Doedata,4)*37000000000)</f>
        <v>25.167468079999999</v>
      </c>
      <c r="E25" s="10" t="s">
        <v>820</v>
      </c>
      <c r="F25" s="10" t="s">
        <v>891</v>
      </c>
      <c r="G25" s="10">
        <v>7</v>
      </c>
      <c r="H25" s="10" t="s">
        <v>836</v>
      </c>
      <c r="I25" s="10"/>
      <c r="J25" s="25">
        <f>IF(Table5[[#This Row],[Activity (Bq)]]="","",Table5[[#This Row],[Activity (Bq)]]/37000000000)</f>
        <v>6.8020184000000002E-10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849</v>
      </c>
      <c r="C26" s="18">
        <v>1E-3</v>
      </c>
      <c r="D26" s="30">
        <f>IF(Table5[[#This Row],[Mass (g)]]="","",Table5[[#This Row],[Mass (g)]]*VLOOKUP(Table5[[#This Row],[Nuclide]],Doedata,4)*37000000000)</f>
        <v>25.167468079999999</v>
      </c>
      <c r="E26" s="10" t="s">
        <v>820</v>
      </c>
      <c r="F26" s="10" t="s">
        <v>891</v>
      </c>
      <c r="G26" s="10">
        <v>7</v>
      </c>
      <c r="H26" s="10" t="s">
        <v>836</v>
      </c>
      <c r="I26" s="10"/>
      <c r="J26" s="25">
        <f>IF(Table5[[#This Row],[Activity (Bq)]]="","",Table5[[#This Row],[Activity (Bq)]]/37000000000)</f>
        <v>6.8020184000000002E-10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849</v>
      </c>
      <c r="C27" s="18">
        <v>1E-3</v>
      </c>
      <c r="D27" s="30">
        <f>IF(Table5[[#This Row],[Mass (g)]]="","",Table5[[#This Row],[Mass (g)]]*VLOOKUP(Table5[[#This Row],[Nuclide]],Doedata,4)*37000000000)</f>
        <v>25.167468079999999</v>
      </c>
      <c r="E27" s="10" t="s">
        <v>820</v>
      </c>
      <c r="F27" s="10" t="s">
        <v>891</v>
      </c>
      <c r="G27" s="10">
        <v>7</v>
      </c>
      <c r="H27" s="10" t="s">
        <v>836</v>
      </c>
      <c r="I27" s="10"/>
      <c r="J27" s="25">
        <f>IF(Table5[[#This Row],[Activity (Bq)]]="","",Table5[[#This Row],[Activity (Bq)]]/37000000000)</f>
        <v>6.8020184000000002E-10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849</v>
      </c>
      <c r="C28" s="18">
        <v>1E-3</v>
      </c>
      <c r="D28" s="30">
        <f>IF(Table5[[#This Row],[Mass (g)]]="","",Table5[[#This Row],[Mass (g)]]*VLOOKUP(Table5[[#This Row],[Nuclide]],Doedata,4)*37000000000)</f>
        <v>25.167468079999999</v>
      </c>
      <c r="E28" s="10" t="s">
        <v>820</v>
      </c>
      <c r="F28" s="10" t="s">
        <v>891</v>
      </c>
      <c r="G28" s="10">
        <v>7</v>
      </c>
      <c r="H28" s="10" t="s">
        <v>836</v>
      </c>
      <c r="I28" s="10"/>
      <c r="J28" s="25">
        <f>IF(Table5[[#This Row],[Activity (Bq)]]="","",Table5[[#This Row],[Activity (Bq)]]/37000000000)</f>
        <v>6.8020184000000002E-10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849</v>
      </c>
      <c r="C29" s="18">
        <v>1E-3</v>
      </c>
      <c r="D29" s="30">
        <f>IF(Table5[[#This Row],[Mass (g)]]="","",Table5[[#This Row],[Mass (g)]]*VLOOKUP(Table5[[#This Row],[Nuclide]],Doedata,4)*37000000000)</f>
        <v>25.167468079999999</v>
      </c>
      <c r="E29" s="10" t="s">
        <v>820</v>
      </c>
      <c r="F29" s="10" t="s">
        <v>891</v>
      </c>
      <c r="G29" s="10">
        <v>7</v>
      </c>
      <c r="H29" s="10" t="s">
        <v>836</v>
      </c>
      <c r="I29" s="10"/>
      <c r="J29" s="25">
        <f>IF(Table5[[#This Row],[Activity (Bq)]]="","",Table5[[#This Row],[Activity (Bq)]]/37000000000)</f>
        <v>6.8020184000000002E-10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0.01</v>
      </c>
      <c r="D30" s="30">
        <f>IF(Table5[[#This Row],[Mass (g)]]="","",Table5[[#This Row],[Mass (g)]]*VLOOKUP(Table5[[#This Row],[Nuclide]],Doedata,4)*37000000000)</f>
        <v>124.32</v>
      </c>
      <c r="E30" s="10" t="s">
        <v>820</v>
      </c>
      <c r="F30" s="10" t="s">
        <v>891</v>
      </c>
      <c r="G30" s="10">
        <v>7</v>
      </c>
      <c r="H30" s="10" t="s">
        <v>836</v>
      </c>
      <c r="I30" s="10"/>
      <c r="J30" s="25">
        <f>IF(Table5[[#This Row],[Activity (Bq)]]="","",Table5[[#This Row],[Activity (Bq)]]/37000000000)</f>
        <v>3.36E-9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0.01</v>
      </c>
      <c r="D31" s="30">
        <f>IF(Table5[[#This Row],[Mass (g)]]="","",Table5[[#This Row],[Mass (g)]]*VLOOKUP(Table5[[#This Row],[Nuclide]],Doedata,4)*37000000000)</f>
        <v>124.32</v>
      </c>
      <c r="E31" s="10" t="s">
        <v>820</v>
      </c>
      <c r="F31" s="10" t="s">
        <v>891</v>
      </c>
      <c r="G31" s="10">
        <v>7</v>
      </c>
      <c r="H31" s="10" t="s">
        <v>836</v>
      </c>
      <c r="I31" s="10"/>
      <c r="J31" s="25">
        <f>IF(Table5[[#This Row],[Activity (Bq)]]="","",Table5[[#This Row],[Activity (Bq)]]/37000000000)</f>
        <v>3.36E-9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0.01</v>
      </c>
      <c r="D32" s="30">
        <f>IF(Table5[[#This Row],[Mass (g)]]="","",Table5[[#This Row],[Mass (g)]]*VLOOKUP(Table5[[#This Row],[Nuclide]],Doedata,4)*37000000000)</f>
        <v>124.32</v>
      </c>
      <c r="E32" s="10" t="s">
        <v>820</v>
      </c>
      <c r="F32" s="10" t="s">
        <v>891</v>
      </c>
      <c r="G32" s="10">
        <v>7</v>
      </c>
      <c r="H32" s="10" t="s">
        <v>836</v>
      </c>
      <c r="I32" s="10"/>
      <c r="J32" s="25">
        <f>IF(Table5[[#This Row],[Activity (Bq)]]="","",Table5[[#This Row],[Activity (Bq)]]/37000000000)</f>
        <v>3.36E-9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0.01</v>
      </c>
      <c r="D33" s="30">
        <f>IF(Table5[[#This Row],[Mass (g)]]="","",Table5[[#This Row],[Mass (g)]]*VLOOKUP(Table5[[#This Row],[Nuclide]],Doedata,4)*37000000000)</f>
        <v>124.32</v>
      </c>
      <c r="E33" s="10" t="s">
        <v>820</v>
      </c>
      <c r="F33" s="10" t="s">
        <v>891</v>
      </c>
      <c r="G33" s="10">
        <v>7</v>
      </c>
      <c r="H33" s="10" t="s">
        <v>836</v>
      </c>
      <c r="I33" s="10"/>
      <c r="J33" s="25">
        <f>IF(Table5[[#This Row],[Activity (Bq)]]="","",Table5[[#This Row],[Activity (Bq)]]/37000000000)</f>
        <v>3.36E-9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0.01</v>
      </c>
      <c r="D34" s="30">
        <f>IF(Table5[[#This Row],[Mass (g)]]="","",Table5[[#This Row],[Mass (g)]]*VLOOKUP(Table5[[#This Row],[Nuclide]],Doedata,4)*37000000000)</f>
        <v>124.32</v>
      </c>
      <c r="E34" s="10" t="s">
        <v>817</v>
      </c>
      <c r="F34" s="10" t="s">
        <v>31</v>
      </c>
      <c r="G34" s="10">
        <v>7</v>
      </c>
      <c r="H34" s="10" t="s">
        <v>836</v>
      </c>
      <c r="I34" s="10"/>
      <c r="J34" s="25">
        <f>IF(Table5[[#This Row],[Activity (Bq)]]="","",Table5[[#This Row],[Activity (Bq)]]/37000000000)</f>
        <v>3.36E-9</v>
      </c>
      <c r="AD34" s="29" t="s">
        <v>66</v>
      </c>
      <c r="AE34" s="17"/>
      <c r="AF34" s="17"/>
      <c r="AG34" s="17" t="s">
        <v>859</v>
      </c>
      <c r="AH34" s="17"/>
    </row>
    <row r="35" spans="1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1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1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1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1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1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1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1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1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1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1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1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phoneticPr fontId="13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paperSize="9" scale="42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2013-11-28T10:34:31Z</cp:lastPrinted>
  <dcterms:created xsi:type="dcterms:W3CDTF">2010-11-12T20:51:00Z</dcterms:created>
  <dcterms:modified xsi:type="dcterms:W3CDTF">2014-07-18T07:40:59Z</dcterms:modified>
</cp:coreProperties>
</file>