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240" yWindow="30" windowWidth="19230" windowHeight="1269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3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<sst xmlns="http://schemas.openxmlformats.org/spreadsheetml/2006/main" count="3339" uniqueCount="922">
  <si>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</si>
  <si>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</si>
  <si>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</si>
  <si>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</si>
  <si>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</si>
  <si>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</si>
  <si>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</si>
  <si>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</si>
  <si>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</si>
  <si>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</si>
  <si>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</si>
  <si>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</si>
  <si>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</si>
  <si>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</si>
  <si>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</si>
  <si>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</si>
  <si>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</si>
  <si>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</si>
  <si>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</si>
  <si>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</si>
  <si>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</si>
  <si>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</si>
  <si>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</si>
  <si>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</si>
  <si>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</si>
  <si>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</si>
  <si>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</si>
  <si>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</si>
  <si>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</si>
  <si>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</si>
  <si>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</si>
  <si>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</si>
  <si>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</si>
  <si>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</si>
  <si>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</si>
  <si>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</si>
  <si>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</si>
  <si>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</si>
  <si>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</si>
  <si>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</si>
  <si>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</si>
  <si>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</si>
  <si>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</si>
  <si>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</si>
  <si>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</si>
  <si>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</si>
  <si>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</si>
  <si>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</si>
  <si>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</si>
  <si>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</si>
  <si>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</si>
  <si>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</si>
  <si>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</si>
  <si>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</si>
  <si>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</si>
  <si>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</si>
  <si>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</si>
  <si>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</si>
  <si>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</si>
  <si>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</si>
  <si>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</si>
  <si>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</si>
  <si>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</si>
  <si>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</si>
  <si>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</si>
  <si>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</si>
  <si>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</si>
  <si>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</si>
  <si>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</si>
  <si>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</si>
  <si>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</si>
  <si>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</si>
  <si>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</si>
  <si>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</si>
  <si>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</si>
  <si>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</si>
  <si>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</si>
  <si>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</si>
  <si>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</si>
  <si>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</si>
  <si>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</si>
  <si>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</si>
  <si>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</si>
  <si>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</si>
  <si>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</si>
  <si>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</si>
  <si>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</si>
  <si>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</si>
  <si>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</si>
  <si>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</si>
  <si>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</si>
  <si>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</si>
  <si>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</si>
  <si>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</si>
  <si>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</si>
  <si>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</si>
  <si>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</si>
  <si>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</si>
  <si>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</si>
  <si>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</si>
  <si>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</si>
  <si>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</si>
  <si>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</si>
  <si>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</si>
  <si>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</si>
  <si>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</si>
  <si>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</si>
  <si>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</si>
  <si>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</si>
  <si>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</si>
  <si>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</si>
  <si>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</si>
  <si>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</si>
  <si>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</si>
  <si>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</si>
  <si>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</si>
  <si>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</si>
  <si>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</si>
  <si>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</si>
  <si>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</si>
  <si>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</si>
  <si>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</si>
  <si>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</si>
  <si>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</si>
  <si>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</si>
  <si>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</si>
  <si>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</si>
  <si>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</si>
  <si>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</si>
  <si>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</si>
  <si>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</si>
  <si>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</si>
  <si>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</si>
  <si>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</si>
  <si>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</si>
  <si>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</si>
  <si>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</si>
  <si>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</si>
  <si>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</si>
  <si>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</si>
  <si>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</si>
  <si>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</si>
  <si>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</si>
  <si>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</si>
  <si>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</si>
  <si>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</si>
  <si>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</si>
  <si>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</si>
  <si>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</si>
  <si>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</si>
  <si>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</si>
  <si>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</si>
  <si>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</si>
  <si>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</si>
  <si>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</si>
  <si>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</si>
  <si>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</si>
  <si>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</si>
  <si>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</si>
  <si>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</si>
  <si>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</si>
  <si>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</si>
  <si>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</si>
  <si>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</si>
  <si>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</si>
  <si>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</si>
  <si>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</si>
  <si>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</si>
  <si>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</si>
  <si>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</si>
  <si>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</si>
  <si>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</si>
  <si>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</si>
  <si>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</si>
  <si>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</si>
  <si>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</si>
  <si>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</si>
  <si>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</si>
  <si>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</si>
  <si>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</si>
  <si>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</si>
  <si>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</si>
  <si>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</si>
  <si>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</si>
  <si>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</si>
  <si>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</si>
  <si>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</si>
  <si>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</si>
  <si>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</si>
  <si>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</si>
  <si>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</si>
  <si>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</si>
  <si>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</si>
  <si>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</si>
  <si>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</si>
  <si>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</si>
  <si>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</si>
  <si>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</si>
  <si>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</si>
  <si>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</si>
  <si>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</si>
  <si>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</si>
  <si>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</si>
  <si>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</si>
  <si>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</si>
  <si>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</si>
  <si>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</si>
  <si>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</si>
  <si>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</si>
  <si>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</si>
  <si>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</si>
  <si>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</si>
  <si>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</si>
  <si>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</si>
  <si>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</si>
  <si>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</si>
  <si>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</si>
  <si>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</si>
  <si>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</si>
  <si>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</si>
  <si>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</si>
  <si>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</si>
  <si>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</si>
  <si>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</si>
  <si>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</si>
  <si>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</si>
  <si>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</si>
  <si>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</si>
  <si>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</si>
  <si>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</si>
  <si>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</si>
  <si>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</si>
  <si>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</si>
  <si>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</si>
  <si>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</si>
  <si>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</si>
  <si>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</si>
  <si>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</si>
  <si>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</si>
  <si>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</si>
  <si>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</si>
  <si>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</si>
  <si>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</si>
  <si>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</si>
  <si>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</si>
  <si>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</si>
  <si>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</si>
  <si>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</si>
  <si>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</si>
  <si>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</si>
  <si>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</si>
  <si>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</si>
  <si>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</si>
  <si>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</si>
  <si>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</si>
  <si>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</si>
  <si>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</si>
  <si>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</si>
  <si>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</si>
  <si>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</si>
  <si>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</si>
  <si>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</si>
  <si>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</si>
  <si>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</si>
  <si>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</si>
  <si>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</si>
  <si>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</si>
  <si>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</si>
  <si>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</si>
  <si>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</si>
  <si>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</si>
  <si>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</si>
  <si>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</si>
  <si>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</si>
  <si>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</si>
  <si>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</si>
  <si>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</si>
  <si>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</si>
  <si>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</si>
  <si>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</si>
  <si>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</si>
  <si>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</si>
  <si>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</si>
  <si>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</si>
  <si>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</si>
  <si>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</si>
  <si>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</si>
  <si>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</si>
  <si>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</si>
  <si>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</si>
  <si>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</si>
  <si>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</si>
  <si>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</si>
  <si>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</si>
  <si>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</si>
  <si>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</si>
  <si>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</si>
  <si>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</si>
  <si>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</si>
  <si>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</si>
  <si>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</si>
  <si>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</si>
  <si>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</si>
  <si>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</si>
  <si>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</si>
  <si>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</si>
  <si>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</si>
  <si>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</si>
  <si>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</si>
  <si>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</si>
  <si>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</si>
  <si>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</si>
  <si>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</si>
  <si>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</si>
  <si>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</si>
  <si>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</si>
  <si>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</si>
  <si>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</si>
  <si>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</si>
  <si>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</si>
  <si>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</si>
  <si>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</si>
  <si>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</si>
  <si>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</si>
  <si>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</si>
  <si>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</si>
  <si>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</si>
  <si>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</si>
  <si>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</si>
  <si>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</si>
  <si>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</si>
  <si>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</si>
  <si>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</si>
  <si>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</si>
  <si>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</si>
  <si>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</si>
  <si>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</si>
  <si>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</si>
  <si>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</si>
  <si>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</si>
  <si>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</si>
  <si>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</si>
  <si>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</si>
  <si>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</si>
  <si>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</si>
  <si>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</si>
  <si>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</si>
  <si>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</si>
  <si>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</si>
  <si>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</si>
  <si>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</si>
  <si>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</si>
  <si>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</si>
  <si>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</si>
  <si>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</si>
  <si>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</si>
  <si>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</si>
  <si>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</si>
  <si>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</si>
  <si>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</si>
  <si>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</si>
  <si>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</si>
  <si>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</si>
  <si>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</si>
  <si>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</si>
  <si>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</si>
  <si>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</si>
  <si>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</si>
  <si>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</si>
  <si>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</si>
  <si>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</si>
  <si>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</si>
  <si>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</si>
  <si>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</si>
  <si>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</si>
  <si>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</si>
  <si>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</si>
  <si>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</si>
  <si>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</si>
  <si>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</si>
  <si>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</si>
  <si>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</si>
  <si>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</si>
  <si>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</si>
  <si>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</si>
  <si>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</si>
  <si>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</si>
  <si>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</si>
  <si>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</si>
  <si>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</si>
  <si>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</si>
  <si>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</si>
  <si>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</si>
  <si>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</si>
  <si>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</si>
  <si>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</si>
  <si>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</si>
  <si>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</si>
  <si>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</si>
  <si>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</si>
  <si>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</si>
  <si>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</si>
  <si>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</si>
  <si>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</si>
  <si>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</si>
  <si>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</si>
  <si>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</si>
  <si>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</si>
  <si>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</si>
  <si>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</si>
  <si>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</si>
  <si>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</si>
  <si>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</si>
  <si>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</si>
  <si>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</si>
  <si>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</si>
  <si>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</si>
  <si>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</si>
  <si>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</si>
  <si>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</si>
  <si>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</si>
  <si>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</si>
  <si>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</si>
  <si>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</si>
  <si>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</si>
  <si>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</si>
  <si>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</si>
  <si>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</si>
  <si>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</si>
  <si>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</si>
  <si>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</si>
  <si>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</si>
  <si>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</si>
  <si>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</si>
  <si>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</si>
  <si>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</si>
  <si>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</si>
  <si>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</si>
  <si>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</si>
  <si>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</si>
  <si>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</si>
  <si>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</si>
  <si>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</si>
  <si>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</si>
  <si>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</si>
  <si>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</si>
  <si>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</si>
  <si>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</si>
  <si>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</si>
  <si>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</si>
  <si>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</si>
  <si>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</si>
  <si>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</si>
  <si>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</si>
  <si>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</si>
  <si>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</si>
  <si>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</si>
  <si>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</si>
  <si>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</si>
  <si>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</si>
  <si>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</si>
  <si>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</si>
  <si>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</si>
  <si>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</si>
  <si>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</si>
  <si>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</si>
  <si>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</si>
  <si>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</si>
  <si>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</si>
  <si>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</si>
  <si>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</si>
  <si>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</si>
  <si>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</si>
  <si>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</si>
  <si>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</si>
  <si>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</si>
  <si>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</si>
  <si>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</si>
  <si>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</si>
  <si>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</si>
  <si>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</si>
  <si>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</si>
  <si>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</si>
  <si>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</si>
  <si>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</si>
  <si>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</si>
  <si>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</si>
  <si>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</si>
  <si>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</si>
  <si>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</si>
  <si>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</si>
  <si>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</si>
  <si>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</si>
  <si>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</si>
  <si>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</si>
  <si>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</si>
  <si>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</si>
  <si>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</si>
  <si>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</si>
  <si>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</si>
  <si>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</si>
  <si>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</si>
  <si>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</si>
  <si>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</si>
  <si>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</si>
  <si>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</si>
  <si>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</si>
  <si>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</si>
  <si>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</si>
  <si>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</si>
  <si>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</si>
  <si>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</si>
  <si>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</si>
  <si>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</si>
  <si>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</si>
  <si>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</si>
  <si>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</si>
  <si>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</si>
  <si>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</si>
  <si>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</si>
  <si>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</si>
  <si>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</si>
  <si>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</si>
  <si>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</si>
  <si>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</si>
  <si>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</si>
  <si>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</si>
  <si>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</si>
  <si>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</si>
  <si>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</si>
  <si>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</si>
  <si>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</si>
  <si>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</si>
  <si>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</si>
  <si>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</si>
  <si>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</si>
  <si>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</si>
  <si>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</si>
  <si>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</si>
  <si>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</si>
  <si>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</si>
  <si>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</si>
  <si>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</si>
  <si>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</si>
  <si>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</si>
  <si>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</si>
  <si>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</si>
  <si>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</si>
  <si>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</si>
  <si>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</si>
  <si>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</si>
  <si>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</si>
  <si>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</si>
  <si>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</si>
  <si>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</si>
  <si>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</si>
  <si>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</si>
  <si>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</si>
  <si>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</si>
  <si>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</si>
  <si>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</si>
  <si>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</si>
  <si>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</si>
  <si>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</si>
  <si>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</si>
  <si>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</si>
  <si>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</si>
  <si>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</si>
  <si>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</si>
  <si>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</si>
  <si>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</si>
  <si>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</si>
  <si>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</si>
  <si>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</si>
  <si>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</si>
  <si>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</si>
  <si>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</si>
  <si>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</si>
  <si>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</si>
  <si>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</si>
  <si>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</si>
  <si>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</si>
  <si>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</si>
  <si>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</si>
  <si>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</si>
  <si>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</si>
  <si>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</si>
  <si>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</si>
  <si>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</si>
  <si>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</si>
  <si>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</si>
  <si>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</si>
  <si>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</si>
  <si>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</si>
  <si>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</si>
  <si>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</si>
  <si>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</si>
  <si>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</si>
  <si>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</si>
  <si>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</si>
  <si>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</si>
  <si>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</si>
  <si>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</si>
  <si>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</si>
  <si>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</si>
  <si>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</si>
  <si>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</si>
  <si>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</si>
  <si>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</si>
  <si>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</si>
  <si>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</si>
  <si>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</si>
  <si>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</si>
  <si>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</si>
  <si>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</si>
  <si>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</si>
  <si>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</si>
  <si>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</si>
  <si>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</si>
  <si>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</si>
  <si>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</si>
  <si>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</si>
  <si>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</si>
  <si>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</si>
  <si>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</si>
  <si>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</si>
  <si>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</si>
  <si>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</si>
  <si>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</si>
  <si>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</si>
  <si>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</si>
  <si>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</si>
  <si>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</si>
  <si>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</si>
  <si>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</si>
  <si>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</si>
  <si>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</si>
  <si>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</si>
  <si>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</si>
  <si>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</si>
  <si>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</si>
  <si>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</si>
  <si>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</si>
  <si>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</si>
  <si>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</si>
  <si>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</si>
  <si>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</si>
  <si>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</si>
  <si>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</si>
  <si>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</si>
  <si>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</si>
  <si>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</si>
  <si>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</si>
  <si>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</si>
  <si>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</si>
  <si>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</si>
  <si>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</si>
  <si>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</si>
  <si>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</si>
  <si>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</si>
  <si>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</si>
  <si>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</si>
  <si>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</si>
  <si>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</si>
  <si>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</si>
  <si>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</si>
  <si>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</si>
  <si>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</si>
  <si>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</si>
  <si>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</si>
  <si>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</si>
  <si>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</si>
  <si>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</si>
  <si>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</si>
  <si>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</si>
  <si>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</si>
  <si>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</si>
  <si>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</si>
  <si>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</si>
  <si>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</si>
  <si>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</si>
  <si>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</si>
  <si>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</si>
  <si>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</si>
  <si>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</si>
  <si>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</si>
  <si>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</si>
  <si>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</si>
  <si>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</si>
  <si>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</si>
  <si>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</si>
  <si>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</si>
  <si>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</si>
  <si>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</si>
  <si>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</si>
  <si>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</si>
  <si>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</si>
  <si>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</si>
  <si>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</si>
  <si>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</si>
  <si>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</si>
  <si>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</si>
  <si>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</si>
  <si>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</si>
  <si>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</si>
  <si>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</si>
  <si>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</si>
  <si>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</si>
  <si>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</si>
  <si>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</si>
  <si>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</si>
  <si>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</si>
  <si>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</si>
  <si>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</si>
  <si>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</si>
  <si>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</si>
  <si>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</si>
  <si>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</si>
  <si>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</si>
  <si>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</si>
  <si>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</si>
  <si>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</si>
  <si>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</si>
  <si>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</si>
  <si>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</si>
  <si>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</si>
  <si>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</si>
  <si>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</si>
  <si>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</si>
  <si>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</si>
  <si>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</si>
  <si>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</si>
  <si>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</si>
  <si>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</si>
  <si>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</si>
  <si>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</si>
  <si>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</si>
  <si>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</si>
  <si>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</si>
  <si>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</si>
  <si>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</si>
  <si>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</si>
  <si>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</si>
  <si>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</si>
  <si>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</si>
  <si>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</si>
  <si>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</si>
  <si>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</si>
  <si>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</si>
  <si>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</si>
  <si>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</si>
  <si>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</si>
  <si>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</si>
  <si>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</si>
  <si>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</si>
  <si>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</si>
  <si>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</si>
  <si>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</si>
  <si>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</si>
  <si>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</si>
  <si>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</si>
  <si>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</si>
  <si>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</si>
  <si>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</si>
  <si>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</si>
  <si>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</si>
  <si>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</si>
  <si>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</si>
  <si>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</si>
  <si>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</si>
  <si>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</si>
  <si>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</si>
  <si>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</si>
  <si>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</si>
  <si>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</si>
  <si>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</si>
  <si>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</si>
  <si>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</si>
  <si>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</si>
  <si>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</si>
  <si>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</si>
  <si>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</si>
  <si>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</si>
  <si>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</si>
  <si>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</si>
  <si>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</si>
  <si>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</si>
  <si>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</si>
  <si>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</si>
  <si>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</si>
  <si>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</si>
  <si>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</si>
  <si>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</si>
  <si>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</si>
  <si>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</si>
  <si>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</si>
  <si>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</si>
  <si>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</si>
  <si>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</si>
  <si>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</si>
  <si>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</si>
  <si>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</si>
  <si>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</si>
  <si>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</si>
  <si>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</si>
  <si>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</si>
  <si>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</si>
  <si>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</si>
  <si>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</si>
  <si>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</si>
  <si>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</si>
  <si>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</si>
  <si>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</si>
  <si>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</si>
  <si>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</si>
  <si>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</si>
  <si>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</si>
  <si>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</si>
  <si>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</si>
  <si>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</si>
  <si>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</si>
  <si>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</si>
  <si>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</si>
  <si>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</si>
  <si>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</si>
  <si>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</si>
  <si>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</si>
  <si>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</si>
  <si>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</si>
  <si>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</si>
  <si>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</si>
  <si>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</si>
  <si>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</si>
  <si>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</si>
  <si>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</si>
  <si>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</si>
  <si>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</si>
  <si>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</si>
  <si>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</si>
  <si>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</si>
  <si>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</si>
  <si>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</si>
  <si>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</si>
  <si>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</si>
  <si>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</si>
  <si>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</si>
  <si>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</si>
  <si>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</si>
  <si>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</si>
  <si>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</si>
  <si>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</si>
  <si>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</si>
  <si>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</si>
  <si>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</si>
  <si>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</si>
  <si>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</si>
  <si>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</si>
  <si>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</si>
  <si>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</si>
  <si>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</si>
  <si>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</si>
  <si>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</si>
  <si>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</si>
  <si>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</si>
  <si>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</si>
  <si>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</si>
  <si>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</si>
  <si>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</si>
  <si>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</si>
  <si>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</si>
  <si>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</si>
  <si>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</si>
  <si>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</si>
  <si>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</si>
  <si>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</si>
  <si>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</si>
  <si>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</si>
  <si>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</si>
  <si>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</si>
  <si>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</si>
  <si>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</si>
  <si>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</si>
  <si>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</si>
  <si>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Lawrence Berkeley National Laboratory</t>
  </si>
  <si>
    <t>1 Cyclotron Road</t>
  </si>
  <si>
    <t>Berkeley</t>
  </si>
  <si>
    <t>USA</t>
  </si>
  <si>
    <t>11-2</t>
  </si>
  <si>
    <t>N/A</t>
  </si>
  <si>
    <t>Ship rad samples back to:</t>
  </si>
  <si>
    <t>Bill Rowley</t>
  </si>
  <si>
    <t>1 Cyclotron Road, MS 75R0123</t>
  </si>
  <si>
    <t>Berkeley, CA 94720</t>
  </si>
  <si>
    <t>tel: (510) 486-4043</t>
  </si>
  <si>
    <t>fax: (510) 486-6939</t>
  </si>
  <si>
    <t>GTSC 0173</t>
  </si>
  <si>
    <t>LBNL Container ID</t>
  </si>
  <si>
    <t>NpO2 ref</t>
  </si>
  <si>
    <t>A</t>
  </si>
  <si>
    <t>B</t>
  </si>
  <si>
    <t>C</t>
  </si>
  <si>
    <t>D</t>
  </si>
  <si>
    <t>GTSC 0123</t>
  </si>
  <si>
    <t>currently unknown</t>
  </si>
  <si>
    <t>PuO2 ref</t>
  </si>
  <si>
    <t>E</t>
  </si>
  <si>
    <t>F</t>
  </si>
  <si>
    <t>G</t>
  </si>
  <si>
    <t>H</t>
  </si>
  <si>
    <t>I</t>
  </si>
  <si>
    <t>J</t>
  </si>
  <si>
    <t>Pu sample</t>
  </si>
  <si>
    <t>Deborah</t>
  </si>
  <si>
    <t>Wang</t>
  </si>
  <si>
    <t>dlwang@lbl.gov</t>
  </si>
  <si>
    <t>3893*</t>
  </si>
  <si>
    <t>Np on hematite</t>
  </si>
  <si>
    <t xml:space="preserve">Np on hematite </t>
  </si>
  <si>
    <t xml:space="preserve">Np on montomorillonite </t>
  </si>
  <si>
    <t>Np on iron oxide</t>
  </si>
  <si>
    <t>510-486-5209 (cell: 510-730-2436)</t>
  </si>
  <si>
    <t>2013-12-30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</si>
</sst>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7" fillId="3" borderId="0" applyNumberFormat="0" applyBorder="0" applyAlignment="0" applyProtection="0"/>
    <xf numFmtId="0" fontId="4" fillId="0" borderId="0"/>
  </cellStyleXfs>
  <cellXfs count="47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7" fillId="3" borderId="0" xfId="1" applyProtection="1">
      <protection locked="0"/>
    </xf>
    <xf numFmtId="0" fontId="7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3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8" fillId="0" borderId="0" xfId="0" applyFont="1" applyProtection="1">
      <protection locked="0"/>
    </xf>
    <xf numFmtId="0" fontId="0" fillId="4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445771</xdr:colOff>
      <xdr:row>1</xdr:row>
      <xdr:rowOff>123825</xdr:rowOff>
    </xdr:from>
    <xdr:to>
      <xdr:col>10</xdr:col>
      <xdr:colOff>398146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149373</xdr:colOff>
      <xdr:row>22</xdr:row>
      <xdr:rowOff>298973</xdr:rowOff>
    </xdr:from>
    <xdr:to>
      <xdr:col>10</xdr:col>
      <xdr:colOff>518953</xdr:colOff>
      <xdr:row>27</xdr:row>
      <xdr:rowOff>1778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157217</xdr:colOff>
      <xdr:row>27</xdr:row>
      <xdr:rowOff>31937</xdr:rowOff>
    </xdr:from>
    <xdr:to>
      <xdr:col>10</xdr:col>
      <xdr:colOff>526708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115444</xdr:colOff>
      <xdr:row>0</xdr:row>
      <xdr:rowOff>108340</xdr:rowOff>
    </xdr:from>
    <xdr:ext cx="4143470" cy="1782924"/>
    <xdr:sp macro="" textlink="">
      <xdr:nvSpPr>
        <xdr:cNvPr id="4" name="Rectangle 3"/>
        <xdr:cNvSpPr/>
      </xdr:nvSpPr>
      <xdr:spPr>
        <a:xfrm>
          <a:off x="6401944" y="108340"/>
          <a:ext cx="4152995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borah" refreshedDate="41638.664385300923" createdVersion="3" refreshedVersion="3" minRefreshableVersion="3" recordCount="185">
  <cacheSource type="worksheet">
    <worksheetSource name="Table5"/>
  </cacheSource>
  <cacheFields count="11">
    <cacheField name="Sample Number" numFmtId="0">
      <sharedItems containsBlank="1"/>
    </cacheField>
    <cacheField name="Nuclide" numFmtId="0">
      <sharedItems containsBlank="1" count="23">
        <s v="Np-237"/>
        <s v="Pu-242"/>
        <s v="Pu-239"/>
        <m/>
        <s v="I-125" u="1"/>
        <s v="U-235" u="1"/>
        <s v="Co-60" u="1"/>
        <s v="Ac-228" u="1"/>
        <s v="Sr-90" u="1"/>
        <s v="Pu-240" u="1"/>
        <s v="Cs-137" u="1"/>
        <s v="Pu-241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Am-243" u="1"/>
      </sharedItems>
    </cacheField>
    <cacheField name="Mass (g)" numFmtId="11">
      <sharedItems containsString="0" containsBlank="1" containsNumber="1" minValue="5.0000000000000001E-4" maxValue="0.01"/>
    </cacheField>
    <cacheField name="Activity (Bq)" numFmtId="11">
      <sharedItems containsMixedTypes="1" containsNumber="1" minValue="26085" maxValue="1454100.0000000002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Blank="1"/>
    </cacheField>
    <cacheField name="Activity (Ci)" numFmtId="11">
      <sharedItems containsMixedTypes="1" containsNumber="1" minValue="7.0500000000000003E-7" maxValue="3.9300000000000007E-5"/>
    </cacheField>
    <cacheField name="Comments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 0173"/>
    <x v="0"/>
    <n v="0.01"/>
    <n v="260850"/>
    <s v="Powder"/>
    <s v="Oxide"/>
    <n v="30"/>
    <s v="1a"/>
    <s v="currently unknown"/>
    <n v="7.0500000000000003E-6"/>
    <s v="NpO2 ref"/>
  </r>
  <r>
    <s v="A"/>
    <x v="0"/>
    <n v="1E-3"/>
    <n v="26085"/>
    <s v="Slurry/Paste"/>
    <s v="Elemental"/>
    <n v="30"/>
    <s v="1g"/>
    <s v="currently unknown"/>
    <n v="7.0500000000000003E-7"/>
    <s v="Np on hematite"/>
  </r>
  <r>
    <s v="B"/>
    <x v="0"/>
    <n v="1E-3"/>
    <n v="26085"/>
    <s v="Slurry/Paste"/>
    <s v="Elemental"/>
    <n v="30"/>
    <s v="1g"/>
    <s v="currently unknown"/>
    <n v="7.0500000000000003E-7"/>
    <s v="Np on hematite "/>
  </r>
  <r>
    <s v="C"/>
    <x v="0"/>
    <n v="1E-3"/>
    <n v="26085"/>
    <s v="Slurry/Paste"/>
    <s v="Elemental"/>
    <n v="30"/>
    <s v="1g"/>
    <s v="currently unknown"/>
    <n v="7.0500000000000003E-7"/>
    <s v="Np on montomorillonite "/>
  </r>
  <r>
    <s v="D"/>
    <x v="0"/>
    <n v="1E-3"/>
    <n v="26085"/>
    <s v="Slurry/Paste"/>
    <s v="Elemental"/>
    <n v="30"/>
    <s v="1g"/>
    <s v="currently unknown"/>
    <n v="7.0500000000000003E-7"/>
    <s v="Np on montomorillonite "/>
  </r>
  <r>
    <s v="E"/>
    <x v="0"/>
    <n v="1E-3"/>
    <n v="26085"/>
    <s v="Slurry/Paste"/>
    <s v="Elemental"/>
    <n v="30"/>
    <s v="1g"/>
    <s v="currently unknown"/>
    <n v="7.0500000000000003E-7"/>
    <s v="Np on iron oxide"/>
  </r>
  <r>
    <s v="F"/>
    <x v="0"/>
    <n v="1E-3"/>
    <n v="26085"/>
    <s v="Slurry/Paste"/>
    <s v="Elemental"/>
    <n v="30"/>
    <s v="1g"/>
    <s v="currently unknown"/>
    <n v="7.0500000000000003E-7"/>
    <s v="Np on iron oxide"/>
  </r>
  <r>
    <s v="GTSC 0123"/>
    <x v="1"/>
    <n v="0.01"/>
    <n v="1454100.0000000002"/>
    <s v="Powder"/>
    <s v="Oxide"/>
    <n v="30"/>
    <s v="1a"/>
    <s v="currently unknown"/>
    <n v="3.9300000000000007E-5"/>
    <s v="PuO2 ref"/>
  </r>
  <r>
    <s v="G"/>
    <x v="2"/>
    <n v="5.0000000000000001E-4"/>
    <n v="1150700"/>
    <s v="Slurry/Paste"/>
    <s v="Elemental"/>
    <n v="30"/>
    <s v="1g"/>
    <s v="currently unknown"/>
    <n v="3.1099999999999997E-5"/>
    <s v="Pu sample"/>
  </r>
  <r>
    <s v="H"/>
    <x v="2"/>
    <n v="5.0000000000000001E-4"/>
    <n v="1150700"/>
    <s v="Slurry/Paste"/>
    <s v="Elemental"/>
    <n v="30"/>
    <s v="1g"/>
    <s v="currently unknown"/>
    <n v="3.1099999999999997E-5"/>
    <s v="Pu sample"/>
  </r>
  <r>
    <s v="I"/>
    <x v="2"/>
    <n v="5.0000000000000001E-4"/>
    <n v="1150700"/>
    <s v="Slurry/Paste"/>
    <s v="Elemental"/>
    <n v="30"/>
    <s v="1g"/>
    <s v="currently unknown"/>
    <n v="3.1099999999999997E-5"/>
    <s v="Pu sample"/>
  </r>
  <r>
    <s v="J"/>
    <x v="2"/>
    <n v="5.0000000000000001E-4"/>
    <n v="1150700"/>
    <s v="Slurry/Paste"/>
    <s v="Elemental"/>
    <n v="30"/>
    <s v="1g"/>
    <s v="currently unknown"/>
    <n v="3.1099999999999997E-5"/>
    <s v="Pu sample"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  <r>
    <m/>
    <x v="3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9" firstHeaderRow="1" firstDataRow="2" firstDataCol="1"/>
  <pivotFields count="11">
    <pivotField showAll="0"/>
    <pivotField axis="axisRow" showAll="0">
      <items count="24">
        <item m="1" x="21"/>
        <item m="1" x="22"/>
        <item m="1" x="18"/>
        <item m="1" x="20"/>
        <item m="1" x="6"/>
        <item m="1" x="10"/>
        <item m="1" x="16"/>
        <item m="1" x="17"/>
        <item m="1" x="4"/>
        <item m="1" x="14"/>
        <item x="0"/>
        <item m="1" x="19"/>
        <item x="2"/>
        <item m="1" x="9"/>
        <item m="1" x="11"/>
        <item x="1"/>
        <item m="1" x="8"/>
        <item m="1" x="12"/>
        <item m="1" x="13"/>
        <item m="1" x="5"/>
        <item m="1" x="15"/>
        <item x="3"/>
        <item m="1" x="7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5">
    <i>
      <x v="10"/>
    </i>
    <i>
      <x v="12"/>
    </i>
    <i>
      <x v="15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3"/>
  <sheetViews>
    <sheetView tabSelected="1" zoomScale="75" zoomScaleNormal="75" zoomScalePageLayoutView="85" workbookViewId="0">
      <selection activeCell="C24" sqref="C24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912</v>
      </c>
      <c r="K2" s="11"/>
    </row>
    <row r="3" spans="1:11">
      <c r="A3" s="18" t="s">
        <v>9</v>
      </c>
      <c r="B3" s="11" t="s">
        <v>913</v>
      </c>
      <c r="K3" s="11"/>
    </row>
    <row r="4" spans="1:11">
      <c r="A4" s="18" t="s">
        <v>12</v>
      </c>
      <c r="B4" s="11" t="s">
        <v>883</v>
      </c>
      <c r="K4" s="11"/>
    </row>
    <row r="5" spans="1:11">
      <c r="A5" s="18" t="s">
        <v>10</v>
      </c>
      <c r="B5" s="11" t="s">
        <v>884</v>
      </c>
      <c r="C5" s="9" t="s">
        <v>881</v>
      </c>
      <c r="D5" s="9" t="s">
        <v>889</v>
      </c>
      <c r="K5" s="11"/>
    </row>
    <row r="6" spans="1:11">
      <c r="A6" s="18" t="s">
        <v>11</v>
      </c>
      <c r="B6" s="11"/>
      <c r="D6" s="9" t="s">
        <v>890</v>
      </c>
      <c r="K6" s="11"/>
    </row>
    <row r="7" spans="1:11">
      <c r="A7" s="18" t="s">
        <v>878</v>
      </c>
      <c r="B7" s="11" t="s">
        <v>914</v>
      </c>
      <c r="D7" s="9" t="s">
        <v>883</v>
      </c>
      <c r="K7" s="11"/>
    </row>
    <row r="8" spans="1:11">
      <c r="A8" s="18" t="s">
        <v>13</v>
      </c>
      <c r="B8" s="11" t="s">
        <v>885</v>
      </c>
      <c r="D8" s="9" t="s">
        <v>891</v>
      </c>
      <c r="K8" s="11"/>
    </row>
    <row r="9" spans="1:11">
      <c r="A9" s="18" t="s">
        <v>14</v>
      </c>
      <c r="B9" s="11" t="s">
        <v>25</v>
      </c>
      <c r="D9" s="9" t="s">
        <v>892</v>
      </c>
      <c r="K9" s="11"/>
    </row>
    <row r="10" spans="1:11">
      <c r="A10" s="18" t="s">
        <v>15</v>
      </c>
      <c r="B10" s="11">
        <v>94720</v>
      </c>
      <c r="D10" s="9" t="s">
        <v>893</v>
      </c>
      <c r="K10" s="11"/>
    </row>
    <row r="11" spans="1:11">
      <c r="A11" s="18" t="s">
        <v>809</v>
      </c>
      <c r="B11" s="11" t="s">
        <v>886</v>
      </c>
      <c r="D11" s="9" t="s">
        <v>894</v>
      </c>
      <c r="K11" s="11"/>
    </row>
    <row r="12" spans="1:11">
      <c r="A12" s="18" t="s">
        <v>26</v>
      </c>
      <c r="B12" s="23" t="s">
        <v>920</v>
      </c>
      <c r="K12" s="23"/>
    </row>
    <row r="13" spans="1:11">
      <c r="A13" s="18" t="s">
        <v>839</v>
      </c>
      <c r="B13" s="12" t="s">
        <v>915</v>
      </c>
      <c r="K13" s="12"/>
    </row>
    <row r="14" spans="1:11">
      <c r="A14" s="18" t="s">
        <v>16</v>
      </c>
      <c r="B14" s="45" t="s">
        <v>921</v>
      </c>
      <c r="K14" s="30"/>
    </row>
    <row r="15" spans="1:11">
      <c r="A15" s="18" t="s">
        <v>41</v>
      </c>
      <c r="B15" s="46" t="s">
        <v>887</v>
      </c>
      <c r="C15" s="9" t="s">
        <v>854</v>
      </c>
      <c r="K15" s="12"/>
    </row>
    <row r="16" spans="1:11">
      <c r="A16" s="18" t="s">
        <v>40</v>
      </c>
      <c r="B16" s="14">
        <v>41646</v>
      </c>
      <c r="C16" s="9" t="s">
        <v>854</v>
      </c>
      <c r="K16" s="14"/>
    </row>
    <row r="17" spans="1:34">
      <c r="A17" s="18" t="s">
        <v>811</v>
      </c>
      <c r="B17" s="14">
        <v>41648</v>
      </c>
      <c r="C17" s="9" t="s">
        <v>853</v>
      </c>
      <c r="K17" s="13"/>
    </row>
    <row r="18" spans="1:34">
      <c r="A18" s="18" t="s">
        <v>42</v>
      </c>
      <c r="B18" s="11" t="s">
        <v>888</v>
      </c>
      <c r="C18" s="9" t="s">
        <v>853</v>
      </c>
      <c r="K18" s="11"/>
    </row>
    <row r="19" spans="1:34">
      <c r="A19" s="18" t="s">
        <v>807</v>
      </c>
      <c r="B19" s="11"/>
      <c r="C19" s="9" t="s">
        <v>43</v>
      </c>
      <c r="K19" s="11"/>
    </row>
    <row r="20" spans="1:34">
      <c r="A20" s="18" t="s">
        <v>808</v>
      </c>
      <c r="B20" s="40"/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M23" s="9" t="s">
        <v>896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895</v>
      </c>
      <c r="B24" s="9" t="s">
        <v>452</v>
      </c>
      <c r="C24" s="19">
        <v>0.01</v>
      </c>
      <c r="D24" s="32">
        <f>IF('Notice Data (Enter Data Here)'!$C24="","",'Notice Data (Enter Data Here)'!$C24*VLOOKUP('Notice Data (Enter Data Here)'!$B24,Doedata,4)*37000000000)</f>
        <v>260850</v>
      </c>
      <c r="E24" s="10" t="s">
        <v>817</v>
      </c>
      <c r="F24" s="10" t="s">
        <v>31</v>
      </c>
      <c r="G24" s="10">
        <v>30</v>
      </c>
      <c r="H24" s="10" t="s">
        <v>826</v>
      </c>
      <c r="I24" s="10" t="s">
        <v>903</v>
      </c>
      <c r="J24" s="27">
        <f>IF('Notice Data (Enter Data Here)'!$D24="","",'Notice Data (Enter Data Here)'!$D24/37000000000)</f>
        <v>7.0500000000000003E-6</v>
      </c>
      <c r="K24" s="9" t="s">
        <v>897</v>
      </c>
      <c r="M24" s="9">
        <v>10752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898</v>
      </c>
      <c r="B25" s="9" t="s">
        <v>452</v>
      </c>
      <c r="C25" s="19">
        <v>1E-3</v>
      </c>
      <c r="D25" s="32">
        <f>IF('Notice Data (Enter Data Here)'!$C25="","",'Notice Data (Enter Data Here)'!$C25*VLOOKUP('Notice Data (Enter Data Here)'!$B25,Doedata,4)*37000000000)</f>
        <v>26085</v>
      </c>
      <c r="E25" s="10" t="s">
        <v>820</v>
      </c>
      <c r="F25" s="10" t="s">
        <v>822</v>
      </c>
      <c r="G25" s="10">
        <v>30</v>
      </c>
      <c r="H25" s="10" t="s">
        <v>850</v>
      </c>
      <c r="I25" s="10" t="s">
        <v>903</v>
      </c>
      <c r="J25" s="27">
        <f>IF('Notice Data (Enter Data Here)'!$D25="","",'Notice Data (Enter Data Here)'!$D25/37000000000)</f>
        <v>7.0500000000000003E-7</v>
      </c>
      <c r="K25" s="9" t="s">
        <v>916</v>
      </c>
      <c r="M25" s="9">
        <v>10756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899</v>
      </c>
      <c r="B26" s="9" t="s">
        <v>452</v>
      </c>
      <c r="C26" s="19">
        <v>1E-3</v>
      </c>
      <c r="D26" s="32">
        <f>IF('Notice Data (Enter Data Here)'!$C26="","",'Notice Data (Enter Data Here)'!$C26*VLOOKUP('Notice Data (Enter Data Here)'!$B26,Doedata,4)*37000000000)</f>
        <v>26085</v>
      </c>
      <c r="E26" s="10" t="s">
        <v>820</v>
      </c>
      <c r="F26" s="10" t="s">
        <v>822</v>
      </c>
      <c r="G26" s="10">
        <v>30</v>
      </c>
      <c r="H26" s="10" t="s">
        <v>850</v>
      </c>
      <c r="I26" s="10" t="s">
        <v>903</v>
      </c>
      <c r="J26" s="27">
        <f>IF('Notice Data (Enter Data Here)'!$D26="","",'Notice Data (Enter Data Here)'!$D26/37000000000)</f>
        <v>7.0500000000000003E-7</v>
      </c>
      <c r="K26" s="9" t="s">
        <v>917</v>
      </c>
      <c r="M26" s="9">
        <v>10756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900</v>
      </c>
      <c r="B27" s="9" t="s">
        <v>452</v>
      </c>
      <c r="C27" s="19">
        <v>1E-3</v>
      </c>
      <c r="D27" s="32">
        <f>IF('Notice Data (Enter Data Here)'!$C27="","",'Notice Data (Enter Data Here)'!$C27*VLOOKUP('Notice Data (Enter Data Here)'!$B27,Doedata,4)*37000000000)</f>
        <v>26085</v>
      </c>
      <c r="E27" s="10" t="s">
        <v>820</v>
      </c>
      <c r="F27" s="10" t="s">
        <v>822</v>
      </c>
      <c r="G27" s="10">
        <v>30</v>
      </c>
      <c r="H27" s="10" t="s">
        <v>850</v>
      </c>
      <c r="I27" s="10" t="s">
        <v>903</v>
      </c>
      <c r="J27" s="27">
        <f>IF('Notice Data (Enter Data Here)'!$D27="","",'Notice Data (Enter Data Here)'!$D27/37000000000)</f>
        <v>7.0500000000000003E-7</v>
      </c>
      <c r="K27" s="9" t="s">
        <v>918</v>
      </c>
      <c r="M27" s="9">
        <v>10756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901</v>
      </c>
      <c r="B28" s="9" t="s">
        <v>452</v>
      </c>
      <c r="C28" s="19">
        <v>1E-3</v>
      </c>
      <c r="D28" s="32">
        <f>IF('Notice Data (Enter Data Here)'!$C28="","",'Notice Data (Enter Data Here)'!$C28*VLOOKUP('Notice Data (Enter Data Here)'!$B28,Doedata,4)*37000000000)</f>
        <v>26085</v>
      </c>
      <c r="E28" s="10" t="s">
        <v>820</v>
      </c>
      <c r="F28" s="10" t="s">
        <v>822</v>
      </c>
      <c r="G28" s="10">
        <v>30</v>
      </c>
      <c r="H28" s="10" t="s">
        <v>850</v>
      </c>
      <c r="I28" s="10" t="s">
        <v>903</v>
      </c>
      <c r="J28" s="27">
        <f>IF('Notice Data (Enter Data Here)'!$D28="","",'Notice Data (Enter Data Here)'!$D28/37000000000)</f>
        <v>7.0500000000000003E-7</v>
      </c>
      <c r="K28" s="9" t="s">
        <v>918</v>
      </c>
      <c r="M28" s="9">
        <v>10756</v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905</v>
      </c>
      <c r="B29" s="9" t="s">
        <v>452</v>
      </c>
      <c r="C29" s="19">
        <v>1E-3</v>
      </c>
      <c r="D29" s="32">
        <f>IF('Notice Data (Enter Data Here)'!$C29="","",'Notice Data (Enter Data Here)'!$C29*VLOOKUP('Notice Data (Enter Data Here)'!$B29,Doedata,4)*37000000000)</f>
        <v>26085</v>
      </c>
      <c r="E29" s="10" t="s">
        <v>820</v>
      </c>
      <c r="F29" s="10" t="s">
        <v>822</v>
      </c>
      <c r="G29" s="10">
        <v>30</v>
      </c>
      <c r="H29" s="10" t="s">
        <v>850</v>
      </c>
      <c r="I29" s="10" t="s">
        <v>903</v>
      </c>
      <c r="J29" s="27">
        <f>IF('Notice Data (Enter Data Here)'!$D29="","",'Notice Data (Enter Data Here)'!$D29/37000000000)</f>
        <v>7.0500000000000003E-7</v>
      </c>
      <c r="K29" s="9" t="s">
        <v>919</v>
      </c>
      <c r="M29" s="9">
        <v>10756</v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906</v>
      </c>
      <c r="B30" s="9" t="s">
        <v>452</v>
      </c>
      <c r="C30" s="19">
        <v>1E-3</v>
      </c>
      <c r="D30" s="32">
        <f>IF('Notice Data (Enter Data Here)'!$C30="","",'Notice Data (Enter Data Here)'!$C30*VLOOKUP('Notice Data (Enter Data Here)'!$B30,Doedata,4)*37000000000)</f>
        <v>26085</v>
      </c>
      <c r="E30" s="10" t="s">
        <v>820</v>
      </c>
      <c r="F30" s="10" t="s">
        <v>822</v>
      </c>
      <c r="G30" s="10">
        <v>30</v>
      </c>
      <c r="H30" s="10" t="s">
        <v>850</v>
      </c>
      <c r="I30" s="10" t="s">
        <v>903</v>
      </c>
      <c r="J30" s="27">
        <f>IF('Notice Data (Enter Data Here)'!$D30="","",'Notice Data (Enter Data Here)'!$D30/37000000000)</f>
        <v>7.0500000000000003E-7</v>
      </c>
      <c r="K30" s="9" t="s">
        <v>919</v>
      </c>
      <c r="M30" s="9">
        <v>10756</v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A31" s="9" t="s">
        <v>902</v>
      </c>
      <c r="B31" s="9" t="s">
        <v>537</v>
      </c>
      <c r="C31" s="19">
        <v>0.01</v>
      </c>
      <c r="D31" s="32">
        <f>IF('Notice Data (Enter Data Here)'!$C31="","",'Notice Data (Enter Data Here)'!$C31*VLOOKUP('Notice Data (Enter Data Here)'!$B31,Doedata,4)*37000000000)</f>
        <v>1454100.0000000002</v>
      </c>
      <c r="E31" s="10" t="s">
        <v>817</v>
      </c>
      <c r="F31" s="10" t="s">
        <v>31</v>
      </c>
      <c r="G31" s="10">
        <v>30</v>
      </c>
      <c r="H31" s="10" t="s">
        <v>826</v>
      </c>
      <c r="I31" s="10" t="s">
        <v>903</v>
      </c>
      <c r="J31" s="27">
        <f>IF('Notice Data (Enter Data Here)'!$D31="","",'Notice Data (Enter Data Here)'!$D31/37000000000)</f>
        <v>3.9300000000000007E-5</v>
      </c>
      <c r="K31" s="9" t="s">
        <v>904</v>
      </c>
      <c r="M31" s="9">
        <v>13001</v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907</v>
      </c>
      <c r="B32" s="9" t="s">
        <v>534</v>
      </c>
      <c r="C32" s="19">
        <v>5.0000000000000001E-4</v>
      </c>
      <c r="D32" s="32">
        <f>IF('Notice Data (Enter Data Here)'!$C32="","",'Notice Data (Enter Data Here)'!$C32*VLOOKUP('Notice Data (Enter Data Here)'!$B32,Doedata,4)*37000000000)</f>
        <v>1150700</v>
      </c>
      <c r="E32" s="10" t="s">
        <v>820</v>
      </c>
      <c r="F32" s="10" t="s">
        <v>822</v>
      </c>
      <c r="G32" s="10">
        <v>30</v>
      </c>
      <c r="H32" s="10" t="s">
        <v>850</v>
      </c>
      <c r="I32" s="10" t="s">
        <v>903</v>
      </c>
      <c r="J32" s="27">
        <f>IF('Notice Data (Enter Data Here)'!$D32="","",'Notice Data (Enter Data Here)'!$D32/37000000000)</f>
        <v>3.1099999999999997E-5</v>
      </c>
      <c r="K32" s="9" t="s">
        <v>911</v>
      </c>
      <c r="M32" s="9">
        <v>11362</v>
      </c>
      <c r="AD32" s="31" t="s">
        <v>64</v>
      </c>
      <c r="AE32" s="18"/>
      <c r="AF32" s="18"/>
      <c r="AG32" s="18" t="s">
        <v>857</v>
      </c>
      <c r="AH32" s="18"/>
    </row>
    <row r="33" spans="1:34">
      <c r="A33" s="9" t="s">
        <v>908</v>
      </c>
      <c r="B33" s="9" t="s">
        <v>534</v>
      </c>
      <c r="C33" s="19">
        <v>5.0000000000000001E-4</v>
      </c>
      <c r="D33" s="32">
        <f>IF('Notice Data (Enter Data Here)'!$C33="","",'Notice Data (Enter Data Here)'!$C33*VLOOKUP('Notice Data (Enter Data Here)'!$B33,Doedata,4)*37000000000)</f>
        <v>1150700</v>
      </c>
      <c r="E33" s="10" t="s">
        <v>820</v>
      </c>
      <c r="F33" s="10" t="s">
        <v>822</v>
      </c>
      <c r="G33" s="10">
        <v>30</v>
      </c>
      <c r="H33" s="10" t="s">
        <v>850</v>
      </c>
      <c r="I33" s="10" t="s">
        <v>903</v>
      </c>
      <c r="J33" s="27">
        <f>IF('Notice Data (Enter Data Here)'!$D33="","",'Notice Data (Enter Data Here)'!$D33/37000000000)</f>
        <v>3.1099999999999997E-5</v>
      </c>
      <c r="K33" s="9" t="s">
        <v>911</v>
      </c>
      <c r="M33" s="9">
        <v>11362</v>
      </c>
      <c r="AD33" s="31" t="s">
        <v>65</v>
      </c>
      <c r="AE33" s="18"/>
      <c r="AF33" s="18"/>
      <c r="AG33" s="18" t="s">
        <v>858</v>
      </c>
      <c r="AH33" s="18"/>
    </row>
    <row r="34" spans="1:34">
      <c r="A34" s="9" t="s">
        <v>909</v>
      </c>
      <c r="B34" s="9" t="s">
        <v>534</v>
      </c>
      <c r="C34" s="19">
        <v>5.0000000000000001E-4</v>
      </c>
      <c r="D34" s="32">
        <f>IF('Notice Data (Enter Data Here)'!$C34="","",'Notice Data (Enter Data Here)'!$C34*VLOOKUP('Notice Data (Enter Data Here)'!$B34,Doedata,4)*37000000000)</f>
        <v>1150700</v>
      </c>
      <c r="E34" s="10" t="s">
        <v>820</v>
      </c>
      <c r="F34" s="10" t="s">
        <v>822</v>
      </c>
      <c r="G34" s="10">
        <v>30</v>
      </c>
      <c r="H34" s="10" t="s">
        <v>850</v>
      </c>
      <c r="I34" s="10" t="s">
        <v>903</v>
      </c>
      <c r="J34" s="27">
        <f>IF('Notice Data (Enter Data Here)'!$D34="","",'Notice Data (Enter Data Here)'!$D34/37000000000)</f>
        <v>3.1099999999999997E-5</v>
      </c>
      <c r="K34" s="9" t="s">
        <v>911</v>
      </c>
      <c r="M34" s="9">
        <v>11362</v>
      </c>
      <c r="AD34" s="31" t="s">
        <v>66</v>
      </c>
      <c r="AE34" s="18"/>
      <c r="AF34" s="18"/>
      <c r="AG34" s="18" t="s">
        <v>859</v>
      </c>
      <c r="AH34" s="18"/>
    </row>
    <row r="35" spans="1:34">
      <c r="A35" s="9" t="s">
        <v>910</v>
      </c>
      <c r="B35" s="9" t="s">
        <v>534</v>
      </c>
      <c r="C35" s="19">
        <v>5.0000000000000001E-4</v>
      </c>
      <c r="D35" s="32">
        <f>IF('Notice Data (Enter Data Here)'!$C35="","",'Notice Data (Enter Data Here)'!$C35*VLOOKUP('Notice Data (Enter Data Here)'!$B35,Doedata,4)*37000000000)</f>
        <v>1150700</v>
      </c>
      <c r="E35" s="10" t="s">
        <v>820</v>
      </c>
      <c r="F35" s="10" t="s">
        <v>822</v>
      </c>
      <c r="G35" s="10">
        <v>30</v>
      </c>
      <c r="H35" s="10" t="s">
        <v>850</v>
      </c>
      <c r="I35" s="10" t="s">
        <v>903</v>
      </c>
      <c r="J35" s="27">
        <f>IF('Notice Data (Enter Data Here)'!$D35="","",'Notice Data (Enter Data Here)'!$D35/37000000000)</f>
        <v>3.1099999999999997E-5</v>
      </c>
      <c r="K35" s="9" t="s">
        <v>911</v>
      </c>
      <c r="M35" s="9">
        <v>11362</v>
      </c>
      <c r="AD35" s="31" t="s">
        <v>67</v>
      </c>
      <c r="AE35" s="18"/>
      <c r="AF35" s="18"/>
      <c r="AG35" s="18" t="s">
        <v>860</v>
      </c>
      <c r="AH35" s="18"/>
    </row>
    <row r="36" spans="1:34">
      <c r="C36" s="19"/>
      <c r="D36" s="32" t="str">
        <f>IF('Notice Data (Enter Data Here)'!$C36="","",'Notice Data (Enter Data Here)'!$C36*VLOOKUP('Notice Data (Enter Data Here)'!$B36,Doedata,4)*37000000000)</f>
        <v/>
      </c>
      <c r="I36" s="10"/>
      <c r="J36" s="27" t="str">
        <f>IF('Notice Data (Enter Data Here)'!$D36="","",'Notice Data (Enter Data Here)'!$D36/37000000000)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1:34">
      <c r="C37" s="19"/>
      <c r="D37" s="32" t="str">
        <f>IF('Notice Data (Enter Data Here)'!$C37="","",'Notice Data (Enter Data Here)'!$C37*VLOOKUP('Notice Data (Enter Data Here)'!$B37,Doedata,4)*37000000000)</f>
        <v/>
      </c>
      <c r="I37" s="10"/>
      <c r="J37" s="27" t="str">
        <f>IF('Notice Data (Enter Data Here)'!$D37="","",'Notice Data (Enter Data Here)'!$D37/37000000000)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1:34">
      <c r="C38" s="19"/>
      <c r="D38" s="32" t="str">
        <f>IF('Notice Data (Enter Data Here)'!$C38="","",'Notice Data (Enter Data Here)'!$C38*VLOOKUP('Notice Data (Enter Data Here)'!$B38,Doedata,4)*37000000000)</f>
        <v/>
      </c>
      <c r="I38" s="10"/>
      <c r="J38" s="27" t="str">
        <f>IF('Notice Data (Enter Data Here)'!$D38="","",'Notice Data (Enter Data Here)'!$D38/37000000000)</f>
        <v/>
      </c>
      <c r="K38" s="42"/>
      <c r="AD38" s="31" t="s">
        <v>70</v>
      </c>
      <c r="AE38" s="18"/>
      <c r="AF38" s="18"/>
      <c r="AG38" s="18" t="s">
        <v>863</v>
      </c>
      <c r="AH38" s="18"/>
    </row>
    <row r="39" spans="1:34">
      <c r="C39" s="19"/>
      <c r="D39" s="32" t="str">
        <f>IF('Notice Data (Enter Data Here)'!$C39="","",'Notice Data (Enter Data Here)'!$C39*VLOOKUP('Notice Data (Enter Data Here)'!$B39,Doedata,4)*37000000000)</f>
        <v/>
      </c>
      <c r="I39" s="10"/>
      <c r="J39" s="27" t="str">
        <f>IF('Notice Data (Enter Data Here)'!$D39="","",'Notice Data (Enter Data Here)'!$D39/37000000000)</f>
        <v/>
      </c>
      <c r="K39" s="43"/>
      <c r="AD39" s="31" t="s">
        <v>71</v>
      </c>
      <c r="AE39" s="18"/>
      <c r="AF39" s="18"/>
      <c r="AG39" s="18" t="s">
        <v>879</v>
      </c>
      <c r="AH39" s="18"/>
    </row>
    <row r="40" spans="1:34">
      <c r="C40" s="19"/>
      <c r="D40" s="32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K40" s="42"/>
      <c r="AD40" s="31" t="s">
        <v>72</v>
      </c>
      <c r="AE40" s="18"/>
      <c r="AF40" s="18"/>
      <c r="AG40" s="18" t="s">
        <v>829</v>
      </c>
      <c r="AH40" s="18"/>
    </row>
    <row r="41" spans="1:34">
      <c r="C41" s="19"/>
      <c r="D41" s="32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K41" s="43"/>
      <c r="AD41" s="31" t="s">
        <v>51</v>
      </c>
      <c r="AE41" s="18"/>
      <c r="AF41" s="18"/>
      <c r="AG41" s="18" t="s">
        <v>830</v>
      </c>
      <c r="AH41" s="18"/>
    </row>
    <row r="42" spans="1:34">
      <c r="C42" s="19"/>
      <c r="D42" s="32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K42" s="42"/>
      <c r="AD42" s="31" t="s">
        <v>73</v>
      </c>
      <c r="AE42" s="18"/>
      <c r="AF42" s="18"/>
      <c r="AG42" s="18" t="s">
        <v>831</v>
      </c>
      <c r="AH42" s="18"/>
    </row>
    <row r="43" spans="1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3"/>
      <c r="AD43" s="31" t="s">
        <v>74</v>
      </c>
      <c r="AE43" s="18"/>
      <c r="AF43" s="18"/>
      <c r="AG43" s="18" t="s">
        <v>880</v>
      </c>
      <c r="AH43" s="18"/>
    </row>
    <row r="44" spans="1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2"/>
      <c r="AD44" s="31" t="s">
        <v>75</v>
      </c>
      <c r="AE44" s="18"/>
      <c r="AF44" s="18"/>
      <c r="AG44" s="18" t="s">
        <v>832</v>
      </c>
      <c r="AH44" s="18"/>
    </row>
    <row r="45" spans="1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76</v>
      </c>
      <c r="AE45" s="18"/>
      <c r="AF45" s="18"/>
      <c r="AG45" s="18" t="s">
        <v>833</v>
      </c>
      <c r="AH45" s="18"/>
    </row>
    <row r="46" spans="1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77</v>
      </c>
      <c r="AE46" s="18"/>
      <c r="AF46" s="18"/>
      <c r="AG46" s="18" t="s">
        <v>834</v>
      </c>
      <c r="AH46" s="18"/>
    </row>
    <row r="47" spans="1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78</v>
      </c>
      <c r="AE47" s="18"/>
      <c r="AF47" s="18"/>
      <c r="AG47" s="18" t="s">
        <v>835</v>
      </c>
      <c r="AH47" s="18"/>
    </row>
    <row r="48" spans="1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79</v>
      </c>
      <c r="AE48" s="18"/>
      <c r="AF48" s="18"/>
      <c r="AG48" s="18" t="s">
        <v>864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80</v>
      </c>
      <c r="AE49" s="18"/>
      <c r="AF49" s="18"/>
      <c r="AG49" s="18" t="s">
        <v>865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81</v>
      </c>
      <c r="AE50" s="18"/>
      <c r="AF50" s="18"/>
      <c r="AG50" s="18" t="s">
        <v>866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82</v>
      </c>
      <c r="AE51" s="18"/>
      <c r="AF51" s="18"/>
      <c r="AG51" s="18" t="s">
        <v>836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83</v>
      </c>
      <c r="AE52" s="18"/>
      <c r="AF52" s="18"/>
      <c r="AG52" s="18" t="s">
        <v>867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84</v>
      </c>
      <c r="AE53" s="18"/>
      <c r="AF53" s="18"/>
      <c r="AG53" s="18" t="s">
        <v>868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85</v>
      </c>
      <c r="AE54" s="18"/>
      <c r="AF54" s="18"/>
      <c r="AG54" s="18" t="s">
        <v>869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86</v>
      </c>
      <c r="AE55" s="18"/>
      <c r="AF55" s="18"/>
      <c r="AG55" s="18" t="s">
        <v>852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87</v>
      </c>
      <c r="AE56" s="18"/>
      <c r="AF56" s="18"/>
      <c r="AG56" s="18" t="s">
        <v>870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88</v>
      </c>
      <c r="AE57" s="18"/>
      <c r="AF57" s="18"/>
      <c r="AG57" s="18" t="s">
        <v>871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89</v>
      </c>
      <c r="AE58" s="18"/>
      <c r="AF58" s="18"/>
      <c r="AG58" s="18" t="s">
        <v>872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90</v>
      </c>
      <c r="AE59" s="18"/>
      <c r="AF59" s="18"/>
      <c r="AG59" s="18" t="s">
        <v>873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91</v>
      </c>
      <c r="AE60" s="18"/>
      <c r="AF60" s="18"/>
      <c r="AG60" s="18" t="s">
        <v>837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92</v>
      </c>
      <c r="AE61" s="18"/>
      <c r="AF61" s="18"/>
      <c r="AG61" s="18" t="s">
        <v>874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877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K229" s="44"/>
      <c r="AD229" s="31" t="s">
        <v>262</v>
      </c>
      <c r="AE229" s="18"/>
      <c r="AF229" s="18"/>
      <c r="AG229" s="18"/>
      <c r="AH229" s="18"/>
    </row>
    <row r="230" spans="4:34">
      <c r="D230" s="18"/>
      <c r="K230" s="44"/>
      <c r="AD230" s="31" t="s">
        <v>263</v>
      </c>
      <c r="AE230" s="18"/>
      <c r="AF230" s="18"/>
      <c r="AG230" s="18"/>
      <c r="AH230" s="18"/>
    </row>
    <row r="231" spans="4:34">
      <c r="D231" s="18"/>
      <c r="K231" s="44"/>
      <c r="AD231" s="31" t="s">
        <v>264</v>
      </c>
      <c r="AE231" s="18"/>
      <c r="AF231" s="18"/>
      <c r="AG231" s="18"/>
      <c r="AH231" s="18"/>
    </row>
    <row r="232" spans="4:34">
      <c r="D232" s="18"/>
      <c r="K232" s="44"/>
      <c r="AD232" s="31" t="s">
        <v>265</v>
      </c>
      <c r="AE232" s="18"/>
      <c r="AF232" s="18"/>
      <c r="AG232" s="18"/>
      <c r="AH232" s="18"/>
    </row>
    <row r="233" spans="4:34">
      <c r="D233" s="18"/>
      <c r="K233" s="44"/>
      <c r="AD233" s="31" t="s">
        <v>266</v>
      </c>
      <c r="AE233" s="18"/>
      <c r="AF233" s="18"/>
      <c r="AG233" s="18"/>
      <c r="AH233" s="18"/>
    </row>
    <row r="234" spans="4:34">
      <c r="D234" s="18"/>
      <c r="K234" s="44"/>
      <c r="AD234" s="31" t="s">
        <v>267</v>
      </c>
      <c r="AE234" s="18"/>
      <c r="AF234" s="18"/>
      <c r="AG234" s="18"/>
      <c r="AH234" s="18"/>
    </row>
    <row r="235" spans="4:34">
      <c r="D235" s="18"/>
      <c r="K235" s="44"/>
      <c r="AD235" s="31" t="s">
        <v>268</v>
      </c>
      <c r="AE235" s="18"/>
      <c r="AF235" s="18"/>
      <c r="AG235" s="18"/>
      <c r="AH235" s="18"/>
    </row>
    <row r="236" spans="4:34">
      <c r="D236" s="18"/>
      <c r="K236" s="44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  <row r="782" spans="30:34">
      <c r="AG782" s="18"/>
    </row>
    <row r="783" spans="30:34">
      <c r="AG783" s="18"/>
    </row>
  </sheetData>
  <sheetProtection sheet="1" objects="1" scenarios="1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9"/>
  <sheetViews>
    <sheetView workbookViewId="0">
      <selection activeCell="E11" sqref="E11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452</v>
      </c>
      <c r="B5" s="20">
        <v>1.6000000000000004E-2</v>
      </c>
      <c r="C5" s="20">
        <v>417360</v>
      </c>
      <c r="D5" s="20">
        <v>1.1280000000000004E-5</v>
      </c>
    </row>
    <row r="6" spans="1:4">
      <c r="A6" s="26" t="s">
        <v>534</v>
      </c>
      <c r="B6" s="20">
        <v>2E-3</v>
      </c>
      <c r="C6" s="20">
        <v>4602800</v>
      </c>
      <c r="D6" s="20">
        <v>1.2439999999999999E-4</v>
      </c>
    </row>
    <row r="7" spans="1:4">
      <c r="A7" s="26" t="s">
        <v>537</v>
      </c>
      <c r="B7" s="20">
        <v>0.01</v>
      </c>
      <c r="C7" s="20">
        <v>1454100.0000000002</v>
      </c>
      <c r="D7" s="20">
        <v>3.9300000000000007E-5</v>
      </c>
    </row>
    <row r="8" spans="1:4">
      <c r="A8" s="26" t="s">
        <v>842</v>
      </c>
      <c r="B8" s="20"/>
      <c r="C8" s="20">
        <v>0</v>
      </c>
      <c r="D8" s="20">
        <v>0</v>
      </c>
    </row>
    <row r="9" spans="1:4">
      <c r="A9" s="26" t="s">
        <v>843</v>
      </c>
      <c r="B9" s="20">
        <v>2.8000000000000004E-2</v>
      </c>
      <c r="C9" s="20">
        <v>6474260</v>
      </c>
      <c r="D9" s="20">
        <v>1.7498000000000001E-4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deborah</cp:lastModifiedBy>
  <cp:lastPrinted>2013-04-29T22:40:10Z</cp:lastPrinted>
  <dcterms:created xsi:type="dcterms:W3CDTF">2010-11-12T20:51:00Z</dcterms:created>
  <dcterms:modified xsi:type="dcterms:W3CDTF">2013-12-30T23:56:48Z</dcterms:modified>
</cp:coreProperties>
</file>