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57" i="1" l="1"/>
  <c r="D57" i="1" s="1"/>
  <c r="J57" i="1" s="1"/>
  <c r="D75" i="4"/>
  <c r="J75" i="4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/>
  <c r="D120" i="1"/>
  <c r="J120" i="1" s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/>
  <c r="D29" i="1"/>
  <c r="J29" i="1" s="1"/>
  <c r="D30" i="1"/>
  <c r="J30" i="1"/>
  <c r="D31" i="1"/>
  <c r="J31" i="1" s="1"/>
  <c r="D32" i="1"/>
  <c r="J32" i="1" s="1"/>
  <c r="D33" i="1"/>
  <c r="J33" i="1" s="1"/>
  <c r="D34" i="1"/>
  <c r="J34" i="1"/>
  <c r="D35" i="1"/>
  <c r="J35" i="1" s="1"/>
  <c r="D36" i="1"/>
  <c r="J36" i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/>
  <c r="D43" i="1"/>
  <c r="J43" i="1" s="1"/>
  <c r="D44" i="1"/>
  <c r="J44" i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/>
  <c r="D55" i="1"/>
  <c r="J55" i="1" s="1"/>
  <c r="D56" i="1"/>
  <c r="J56" i="1"/>
  <c r="D58" i="1"/>
  <c r="J58" i="1"/>
  <c r="D59" i="1"/>
  <c r="J59" i="1" s="1"/>
  <c r="D60" i="1"/>
  <c r="J60" i="1"/>
  <c r="D61" i="1"/>
  <c r="J61" i="1" s="1"/>
  <c r="D62" i="1"/>
  <c r="J62" i="1"/>
  <c r="D63" i="1"/>
  <c r="J63" i="1" s="1"/>
  <c r="D64" i="1"/>
  <c r="J64" i="1"/>
  <c r="D65" i="1"/>
  <c r="J65" i="1" s="1"/>
  <c r="D66" i="1"/>
  <c r="J66" i="1"/>
  <c r="D67" i="1"/>
  <c r="J67" i="1" s="1"/>
  <c r="D68" i="1"/>
  <c r="J68" i="1"/>
  <c r="D69" i="1"/>
  <c r="J69" i="1" s="1"/>
  <c r="D70" i="1"/>
  <c r="J70" i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<sst xmlns="http://schemas.openxmlformats.org/spreadsheetml/2006/main" count="3390" uniqueCount="922">
  <si>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</si>
  <si>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</si>
  <si>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</si>
  <si>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</si>
  <si>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</si>
  <si>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</si>
  <si>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</si>
  <si>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</si>
  <si>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</si>
  <si>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</si>
  <si>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</si>
  <si>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</si>
  <si>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</si>
  <si>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</si>
  <si>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</si>
  <si>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</si>
  <si>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</si>
  <si>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</si>
  <si>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</si>
  <si>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</si>
  <si>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</si>
  <si>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</si>
  <si>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</si>
  <si>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</si>
  <si>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</si>
  <si>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</si>
  <si>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</si>
  <si>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</si>
  <si>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</si>
  <si>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</si>
  <si>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</si>
  <si>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</si>
  <si>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</si>
  <si>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</si>
  <si>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</si>
  <si>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</si>
  <si>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</si>
  <si>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</si>
  <si>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</si>
  <si>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</si>
  <si>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</si>
  <si>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</si>
  <si>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</si>
  <si>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</si>
  <si>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</si>
  <si>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</si>
  <si>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</si>
  <si>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</si>
  <si>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</si>
  <si>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</si>
  <si>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</si>
  <si>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</si>
  <si>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</si>
  <si>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</si>
  <si>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</si>
  <si>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</si>
  <si>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</si>
  <si>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</si>
  <si>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</si>
  <si>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</si>
  <si>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</si>
  <si>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</si>
  <si>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</si>
  <si>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</si>
  <si>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</si>
  <si>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</si>
  <si>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</si>
  <si>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</si>
  <si>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</si>
  <si>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</si>
  <si>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</si>
  <si>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</si>
  <si>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</si>
  <si>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</si>
  <si>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</si>
  <si>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</si>
  <si>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</si>
  <si>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</si>
  <si>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</si>
  <si>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</si>
  <si>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</si>
  <si>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</si>
  <si>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</si>
  <si>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</si>
  <si>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</si>
  <si>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</si>
  <si>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</si>
  <si>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</si>
  <si>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</si>
  <si>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</si>
  <si>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</si>
  <si>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</si>
  <si>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</si>
  <si>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</si>
  <si>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</si>
  <si>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</si>
  <si>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</si>
  <si>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</si>
  <si>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</si>
  <si>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</si>
  <si>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</si>
  <si>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</si>
  <si>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</si>
  <si>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</si>
  <si>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</si>
  <si>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</si>
  <si>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</si>
  <si>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</si>
  <si>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</si>
  <si>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</si>
  <si>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</si>
  <si>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</si>
  <si>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</si>
  <si>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</si>
  <si>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</si>
  <si>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</si>
  <si>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</si>
  <si>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</si>
  <si>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</si>
  <si>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</si>
  <si>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</si>
  <si>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</si>
  <si>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</si>
  <si>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</si>
  <si>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</si>
  <si>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</si>
  <si>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</si>
  <si>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</si>
  <si>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</si>
  <si>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</si>
  <si>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</si>
  <si>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</si>
  <si>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</si>
  <si>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</si>
  <si>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</si>
  <si>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</si>
  <si>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</si>
  <si>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</si>
  <si>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</si>
  <si>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</si>
  <si>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</si>
  <si>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</si>
  <si>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</si>
  <si>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</si>
  <si>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</si>
  <si>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</si>
  <si>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</si>
  <si>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</si>
  <si>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</si>
  <si>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</si>
  <si>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</si>
  <si>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</si>
  <si>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</si>
  <si>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</si>
  <si>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</si>
  <si>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</si>
  <si>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</si>
  <si>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</si>
  <si>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</si>
  <si>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</si>
  <si>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</si>
  <si>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</si>
  <si>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</si>
  <si>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</si>
  <si>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</si>
  <si>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</si>
  <si>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</si>
  <si>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</si>
  <si>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</si>
  <si>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</si>
  <si>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</si>
  <si>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</si>
  <si>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</si>
  <si>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</si>
  <si>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</si>
  <si>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</si>
  <si>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</si>
  <si>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</si>
  <si>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</si>
  <si>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</si>
  <si>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</si>
  <si>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</si>
  <si>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</si>
  <si>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</si>
  <si>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</si>
  <si>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</si>
  <si>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</si>
  <si>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</si>
  <si>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</si>
  <si>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</si>
  <si>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</si>
  <si>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</si>
  <si>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</si>
  <si>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</si>
  <si>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</si>
  <si>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</si>
  <si>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</si>
  <si>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</si>
  <si>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</si>
  <si>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</si>
  <si>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</si>
  <si>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</si>
  <si>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</si>
  <si>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</si>
  <si>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</si>
  <si>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</si>
  <si>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</si>
  <si>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</si>
  <si>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</si>
  <si>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</si>
  <si>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</si>
  <si>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</si>
  <si>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</si>
  <si>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</si>
  <si>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</si>
  <si>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</si>
  <si>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</si>
  <si>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</si>
  <si>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</si>
  <si>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</si>
  <si>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</si>
  <si>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</si>
  <si>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</si>
  <si>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</si>
  <si>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</si>
  <si>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</si>
  <si>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</si>
  <si>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</si>
  <si>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</si>
  <si>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</si>
  <si>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</si>
  <si>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</si>
  <si>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</si>
  <si>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</si>
  <si>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</si>
  <si>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</si>
  <si>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</si>
  <si>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</si>
  <si>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</si>
  <si>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</si>
  <si>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</si>
  <si>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</si>
  <si>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</si>
  <si>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</si>
  <si>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</si>
  <si>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</si>
  <si>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</si>
  <si>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</si>
  <si>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</si>
  <si>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</si>
  <si>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</si>
  <si>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</si>
  <si>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</si>
  <si>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</si>
  <si>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</si>
  <si>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</si>
  <si>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</si>
  <si>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</si>
  <si>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</si>
  <si>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</si>
  <si>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</si>
  <si>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</si>
  <si>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</si>
  <si>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</si>
  <si>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</si>
  <si>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</si>
  <si>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</si>
  <si>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</si>
  <si>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</si>
  <si>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</si>
  <si>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</si>
  <si>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</si>
  <si>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</si>
  <si>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</si>
  <si>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</si>
  <si>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</si>
  <si>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</si>
  <si>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</si>
  <si>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</si>
  <si>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</si>
  <si>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</si>
  <si>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</si>
  <si>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</si>
  <si>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</si>
  <si>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</si>
  <si>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</si>
  <si>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</si>
  <si>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</si>
  <si>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</si>
  <si>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</si>
  <si>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</si>
  <si>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</si>
  <si>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</si>
  <si>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</si>
  <si>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</si>
  <si>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</si>
  <si>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</si>
  <si>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</si>
  <si>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</si>
  <si>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</si>
  <si>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</si>
  <si>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</si>
  <si>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</si>
  <si>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</si>
  <si>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</si>
  <si>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</si>
  <si>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</si>
  <si>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</si>
  <si>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</si>
  <si>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</si>
  <si>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</si>
  <si>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</si>
  <si>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</si>
  <si>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</si>
  <si>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</si>
  <si>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</si>
  <si>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</si>
  <si>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</si>
  <si>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</si>
  <si>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</si>
  <si>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</si>
  <si>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</si>
  <si>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</si>
  <si>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</si>
  <si>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</si>
  <si>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</si>
  <si>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</si>
  <si>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</si>
  <si>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</si>
  <si>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</si>
  <si>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</si>
  <si>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</si>
  <si>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</si>
  <si>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</si>
  <si>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</si>
  <si>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</si>
  <si>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</si>
  <si>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</si>
  <si>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</si>
  <si>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</si>
  <si>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</si>
  <si>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</si>
  <si>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</si>
  <si>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</si>
  <si>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</si>
  <si>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</si>
  <si>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</si>
  <si>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</si>
  <si>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</si>
  <si>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</si>
  <si>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</si>
  <si>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</si>
  <si>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</si>
  <si>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</si>
  <si>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</si>
  <si>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</si>
  <si>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</si>
  <si>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</si>
  <si>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</si>
  <si>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</si>
  <si>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</si>
  <si>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</si>
  <si>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</si>
  <si>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</si>
  <si>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</si>
  <si>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</si>
  <si>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</si>
  <si>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</si>
  <si>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</si>
  <si>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</si>
  <si>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</si>
  <si>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</si>
  <si>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</si>
  <si>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</si>
  <si>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</si>
  <si>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</si>
  <si>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</si>
  <si>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</si>
  <si>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</si>
  <si>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</si>
  <si>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</si>
  <si>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</si>
  <si>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</si>
  <si>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</si>
  <si>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</si>
  <si>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</si>
  <si>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</si>
  <si>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</si>
  <si>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</si>
  <si>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</si>
  <si>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</si>
  <si>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</si>
  <si>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</si>
  <si>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</si>
  <si>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</si>
  <si>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</si>
  <si>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</si>
  <si>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</si>
  <si>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</si>
  <si>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</si>
  <si>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</si>
  <si>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</si>
  <si>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</si>
  <si>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</si>
  <si>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</si>
  <si>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</si>
  <si>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</si>
  <si>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</si>
  <si>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</si>
  <si>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</si>
  <si>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</si>
  <si>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</si>
  <si>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</si>
  <si>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</si>
  <si>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</si>
  <si>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</si>
  <si>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</si>
  <si>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</si>
  <si>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</si>
  <si>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</si>
  <si>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</si>
  <si>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</si>
  <si>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</si>
  <si>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</si>
  <si>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</si>
  <si>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</si>
  <si>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</si>
  <si>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</si>
  <si>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</si>
  <si>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</si>
  <si>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</si>
  <si>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</si>
  <si>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</si>
  <si>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</si>
  <si>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</si>
  <si>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</si>
  <si>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</si>
  <si>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</si>
  <si>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</si>
  <si>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</si>
  <si>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</si>
  <si>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</si>
  <si>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</si>
  <si>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</si>
  <si>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</si>
  <si>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</si>
  <si>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</si>
  <si>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</si>
  <si>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</si>
  <si>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</si>
  <si>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</si>
  <si>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</si>
  <si>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</si>
  <si>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</si>
  <si>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</si>
  <si>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</si>
  <si>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</si>
  <si>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</si>
  <si>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</si>
  <si>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</si>
  <si>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</si>
  <si>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</si>
  <si>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</si>
  <si>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</si>
  <si>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</si>
  <si>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</si>
  <si>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</si>
  <si>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</si>
  <si>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</si>
  <si>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</si>
  <si>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</si>
  <si>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</si>
  <si>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</si>
  <si>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</si>
  <si>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</si>
  <si>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</si>
  <si>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</si>
  <si>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</si>
  <si>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</si>
  <si>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</si>
  <si>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</si>
  <si>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</si>
  <si>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</si>
  <si>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</si>
  <si>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</si>
  <si>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</si>
  <si>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</si>
  <si>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</si>
  <si>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</si>
  <si>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</si>
  <si>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</si>
  <si>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</si>
  <si>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</si>
  <si>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</si>
  <si>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</si>
  <si>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</si>
  <si>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</si>
  <si>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</si>
  <si>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</si>
  <si>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</si>
  <si>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</si>
  <si>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</si>
  <si>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</si>
  <si>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</si>
  <si>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</si>
  <si>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</si>
  <si>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</si>
  <si>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</si>
  <si>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</si>
  <si>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</si>
  <si>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</si>
  <si>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</si>
  <si>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</si>
  <si>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</si>
  <si>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</si>
  <si>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</si>
  <si>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</si>
  <si>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</si>
  <si>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</si>
  <si>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</si>
  <si>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</si>
  <si>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</si>
  <si>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</si>
  <si>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</si>
  <si>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</si>
  <si>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</si>
  <si>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</si>
  <si>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</si>
  <si>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</si>
  <si>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</si>
  <si>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</si>
  <si>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</si>
  <si>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</si>
  <si>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</si>
  <si>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</si>
  <si>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</si>
  <si>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</si>
  <si>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</si>
  <si>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</si>
  <si>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</si>
  <si>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</si>
  <si>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</si>
  <si>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</si>
  <si>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</si>
  <si>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</si>
  <si>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</si>
  <si>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</si>
  <si>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</si>
  <si>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</si>
  <si>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</si>
  <si>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</si>
  <si>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</si>
  <si>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</si>
  <si>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</si>
  <si>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</si>
  <si>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</si>
  <si>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</si>
  <si>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</si>
  <si>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</si>
  <si>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</si>
  <si>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</si>
  <si>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</si>
  <si>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</si>
  <si>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</si>
  <si>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</si>
  <si>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</si>
  <si>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</si>
  <si>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</si>
  <si>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</si>
  <si>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</si>
  <si>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</si>
  <si>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</si>
  <si>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</si>
  <si>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</si>
  <si>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</si>
  <si>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</si>
  <si>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</si>
  <si>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</si>
  <si>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</si>
  <si>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</si>
  <si>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</si>
  <si>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</si>
  <si>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</si>
  <si>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</si>
  <si>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</si>
  <si>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</si>
  <si>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</si>
  <si>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</si>
  <si>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</si>
  <si>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</si>
  <si>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</si>
  <si>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</si>
  <si>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</si>
  <si>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</si>
  <si>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</si>
  <si>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</si>
  <si>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</si>
  <si>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</si>
  <si>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</si>
  <si>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</si>
  <si>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</si>
  <si>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</si>
  <si>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</si>
  <si>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</si>
  <si>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</si>
  <si>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</si>
  <si>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</si>
  <si>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</si>
  <si>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</si>
  <si>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</si>
  <si>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</si>
  <si>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</si>
  <si>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</si>
  <si>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</si>
  <si>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</si>
  <si>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</si>
  <si>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</si>
  <si>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</si>
  <si>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</si>
  <si>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</si>
  <si>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</si>
  <si>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</si>
  <si>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</si>
  <si>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</si>
  <si>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</si>
  <si>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</si>
  <si>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</si>
  <si>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</si>
  <si>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</si>
  <si>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</si>
  <si>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</si>
  <si>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</si>
  <si>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</si>
  <si>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</si>
  <si>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</si>
  <si>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</si>
  <si>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</si>
  <si>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</si>
  <si>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</si>
  <si>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</si>
  <si>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</si>
  <si>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</si>
  <si>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</si>
  <si>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</si>
  <si>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</si>
  <si>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</si>
  <si>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</si>
  <si>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</si>
  <si>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</si>
  <si>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</si>
  <si>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</si>
  <si>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</si>
  <si>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</si>
  <si>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</si>
  <si>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</si>
  <si>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</si>
  <si>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</si>
  <si>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</si>
  <si>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</si>
  <si>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</si>
  <si>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</si>
  <si>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</si>
  <si>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</si>
  <si>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</si>
  <si>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</si>
  <si>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</si>
  <si>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</si>
  <si>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</si>
  <si>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</si>
  <si>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</si>
  <si>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</si>
  <si>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</si>
  <si>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</si>
  <si>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</si>
  <si>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</si>
  <si>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</si>
  <si>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</si>
  <si>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</si>
  <si>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</si>
  <si>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</si>
  <si>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</si>
  <si>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</si>
  <si>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</si>
  <si>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</si>
  <si>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</si>
  <si>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</si>
  <si>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</si>
  <si>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</si>
  <si>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</si>
  <si>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</si>
  <si>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</si>
  <si>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</si>
  <si>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</si>
  <si>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</si>
  <si>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</si>
  <si>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</si>
  <si>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</si>
  <si>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</si>
  <si>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</si>
  <si>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</si>
  <si>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</si>
  <si>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</si>
  <si>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</si>
  <si>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</si>
  <si>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</si>
  <si>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</si>
  <si>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</si>
  <si>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</si>
  <si>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</si>
  <si>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</si>
  <si>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</si>
  <si>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</si>
  <si>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</si>
  <si>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</si>
  <si>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</si>
  <si>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</si>
  <si>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</si>
  <si>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</si>
  <si>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</si>
  <si>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</si>
  <si>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</si>
  <si>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</si>
  <si>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</si>
  <si>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</si>
  <si>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</si>
  <si>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</si>
  <si>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</si>
  <si>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</si>
  <si>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</si>
  <si>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</si>
  <si>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</si>
  <si>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</si>
  <si>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</si>
  <si>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</si>
  <si>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</si>
  <si>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</si>
  <si>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</si>
  <si>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</si>
  <si>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</si>
  <si>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</si>
  <si>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</si>
  <si>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</si>
  <si>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</si>
  <si>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</si>
  <si>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</si>
  <si>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</si>
  <si>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</si>
  <si>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</si>
  <si>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</si>
  <si>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</si>
  <si>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</si>
  <si>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</si>
  <si>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</si>
  <si>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</si>
  <si>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</si>
  <si>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</si>
  <si>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</si>
  <si>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</si>
  <si>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</si>
  <si>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</si>
  <si>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</si>
  <si>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</si>
  <si>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</si>
  <si>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</si>
  <si>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</si>
  <si>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</si>
  <si>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</si>
  <si>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</si>
  <si>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</si>
  <si>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</si>
  <si>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</si>
  <si>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</si>
  <si>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</si>
  <si>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</si>
  <si>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</si>
  <si>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</si>
  <si>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</si>
  <si>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</si>
  <si>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</si>
  <si>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</si>
  <si>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</si>
  <si>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</si>
  <si>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</si>
  <si>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</si>
  <si>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</si>
  <si>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</si>
  <si>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</si>
  <si>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</si>
  <si>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</si>
  <si>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</si>
  <si>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</si>
  <si>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</si>
  <si>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</si>
  <si>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</si>
  <si>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</si>
  <si>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</si>
  <si>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</si>
  <si>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</si>
  <si>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</si>
  <si>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</si>
  <si>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</si>
  <si>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</si>
  <si>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</si>
  <si>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</si>
  <si>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</si>
  <si>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</si>
  <si>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</si>
  <si>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</si>
  <si>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</si>
  <si>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</si>
  <si>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</si>
  <si>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</si>
  <si>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</si>
  <si>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</si>
  <si>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</si>
  <si>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</si>
  <si>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</si>
  <si>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</si>
  <si>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</si>
  <si>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</si>
  <si>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</si>
  <si>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</si>
  <si>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</si>
  <si>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</si>
  <si>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</si>
  <si>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</si>
  <si>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</si>
  <si>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</si>
  <si>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</si>
  <si>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</si>
  <si>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</si>
  <si>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</si>
  <si>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</si>
  <si>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</si>
  <si>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</si>
  <si>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</si>
  <si>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</si>
  <si>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</si>
  <si>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</si>
  <si>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</si>
  <si>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</si>
  <si>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</si>
  <si>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</si>
  <si>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</si>
  <si>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</si>
  <si>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</si>
  <si>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</si>
  <si>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</si>
  <si>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</si>
  <si>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</si>
  <si>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</si>
  <si>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</si>
  <si>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</si>
  <si>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</si>
  <si>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</si>
  <si>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</si>
  <si>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</si>
  <si>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</si>
  <si>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</si>
  <si>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</si>
  <si>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</si>
  <si>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</si>
  <si>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</si>
  <si>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</si>
  <si>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</si>
  <si>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</si>
  <si>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</si>
  <si>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</si>
  <si>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</si>
  <si>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</si>
  <si>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</si>
  <si>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</si>
  <si>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</si>
  <si>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</si>
  <si>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</si>
  <si>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</si>
  <si>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</si>
  <si>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</si>
  <si>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</si>
  <si>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</si>
  <si>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</si>
  <si>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</si>
  <si>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</si>
  <si>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</si>
  <si>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</si>
  <si>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</si>
  <si>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</si>
  <si>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ASCW-2_7_F</t>
  </si>
  <si>
    <t>ASCW-3_7_F</t>
  </si>
  <si>
    <t>ASCW-5_7_F</t>
  </si>
  <si>
    <t>ASCW-6_7_F</t>
  </si>
  <si>
    <t>BL11-3</t>
  </si>
  <si>
    <t>520-626-5635</t>
  </si>
  <si>
    <t xml:space="preserve">Attn: Office of Radiation, Chemical &amp; Biological Safety </t>
  </si>
  <si>
    <t>Medical Receiving Dock, 1501 N Campbell Ave.</t>
  </si>
  <si>
    <t>ASCW-2_360_B</t>
  </si>
  <si>
    <t>ASCW-2_360_F</t>
  </si>
  <si>
    <t>ASCW-3_360_B</t>
  </si>
  <si>
    <t>ASCW-3_360_F</t>
  </si>
  <si>
    <t>ASCW-5_360_B</t>
  </si>
  <si>
    <t>ASCW-5_360_F</t>
  </si>
  <si>
    <t>ASCW-6_360_B</t>
  </si>
  <si>
    <t>ASCW-6_360_F</t>
  </si>
  <si>
    <t>ASCW-2_180_F</t>
  </si>
  <si>
    <t>ASCW-3_180_F</t>
  </si>
  <si>
    <t>ASCW-5_180_F</t>
  </si>
  <si>
    <t>ASCW-6_180_F</t>
  </si>
  <si>
    <t>A2SCW-2_7_B</t>
  </si>
  <si>
    <t>A2SCW-3_7_B</t>
  </si>
  <si>
    <t>A2SCW-5_7_B</t>
  </si>
  <si>
    <t>A2SCW-6_7_B</t>
  </si>
  <si>
    <t>A2SCW-2_180_B</t>
  </si>
  <si>
    <t>A2SCW-3_180_B</t>
  </si>
  <si>
    <t>A2SCW-5_180_B</t>
  </si>
  <si>
    <t>A2SCW-6_180_B</t>
  </si>
  <si>
    <t>ASCW3-Col_B</t>
  </si>
  <si>
    <t>ASCW6-Col_B</t>
  </si>
  <si>
    <t>A2SCW3-Col_B</t>
  </si>
  <si>
    <t>A2SCW6-Col_B</t>
  </si>
  <si>
    <t>meta-autunite</t>
  </si>
  <si>
    <t>A2SCW3-14_B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</si>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</sst>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466.421043634262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0000000000000001E-5" maxValue="8.7139999999999978E-3"/>
    </cacheField>
    <cacheField name="Activity (Bq)" numFmtId="11">
      <sharedItems containsMixedTypes="1" containsNumber="1" minValue="0.12432000000000001" maxValue="11.1887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3.3600000000000002E-12" maxValue="3.0239999999999996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360_B"/>
    <x v="0"/>
    <n v="6.9999999999999994E-5"/>
    <n v="0.8702399999999999"/>
    <s v="Powder"/>
    <s v="Compound"/>
    <n v="30"/>
    <s v="4g"/>
    <n v="1"/>
    <n v="2.3519999999999997E-11"/>
  </r>
  <r>
    <s v="ASCW-2_360_F"/>
    <x v="0"/>
    <n v="3.5E-4"/>
    <n v="4.3511999999999995"/>
    <s v="Powder"/>
    <s v="Compound"/>
    <n v="30"/>
    <s v="4g"/>
    <n v="1"/>
    <n v="1.1759999999999999E-10"/>
  </r>
  <r>
    <s v="ASCW-3_360_B"/>
    <x v="0"/>
    <n v="1.3999999999999999E-4"/>
    <n v="1.7404799999999998"/>
    <s v="Powder"/>
    <s v="Compound"/>
    <n v="30"/>
    <s v="4g"/>
    <n v="1"/>
    <n v="4.7039999999999993E-11"/>
  </r>
  <r>
    <s v="ASCW-3_360_F"/>
    <x v="0"/>
    <n v="6.9999999999999999E-4"/>
    <n v="8.702399999999999"/>
    <s v="Powder"/>
    <s v="Compound"/>
    <n v="30"/>
    <s v="4g"/>
    <n v="1"/>
    <n v="2.3519999999999997E-10"/>
  </r>
  <r>
    <s v="ASCW-5_360_B"/>
    <x v="0"/>
    <n v="6.0000000000000002E-5"/>
    <n v="0.74592000000000003"/>
    <s v="Powder"/>
    <s v="Compound"/>
    <n v="30"/>
    <s v="4g"/>
    <n v="1"/>
    <n v="2.0160000000000001E-11"/>
  </r>
  <r>
    <s v="ASCW-5_360_F"/>
    <x v="0"/>
    <n v="2.9999999999999997E-4"/>
    <n v="3.7295999999999996"/>
    <s v="Powder"/>
    <s v="Compound"/>
    <n v="30"/>
    <s v="4g"/>
    <n v="1"/>
    <n v="1.0079999999999999E-10"/>
  </r>
  <r>
    <s v="ASCW-6_360_B"/>
    <x v="0"/>
    <n v="1.3999999999999999E-4"/>
    <n v="1.7404799999999998"/>
    <s v="Powder"/>
    <s v="Compound"/>
    <n v="30"/>
    <s v="4g"/>
    <n v="1"/>
    <n v="4.7039999999999993E-11"/>
  </r>
  <r>
    <s v="ASCW-6_360_F"/>
    <x v="0"/>
    <n v="6.9999999999999999E-4"/>
    <n v="8.702399999999999"/>
    <s v="Powder"/>
    <s v="Compound"/>
    <n v="30"/>
    <s v="4g"/>
    <n v="1"/>
    <n v="2.3519999999999997E-10"/>
  </r>
  <r>
    <s v="ASCW-2_180_F"/>
    <x v="0"/>
    <n v="4.0000000000000002E-4"/>
    <n v="4.9727999999999994"/>
    <s v="Powder"/>
    <s v="Compound"/>
    <n v="30"/>
    <s v="4g"/>
    <n v="1"/>
    <n v="1.344E-10"/>
  </r>
  <r>
    <s v="ASCW-2_7_F"/>
    <x v="0"/>
    <n v="2.5000000000000001E-4"/>
    <n v="3.1079999999999997"/>
    <s v="Powder"/>
    <s v="Compound"/>
    <n v="30"/>
    <s v="4g"/>
    <n v="1"/>
    <n v="8.3999999999999994E-11"/>
  </r>
  <r>
    <s v="ASCW-3_180_F"/>
    <x v="0"/>
    <n v="8.9999999999999998E-4"/>
    <n v="11.188799999999999"/>
    <s v="Powder"/>
    <s v="Compound"/>
    <n v="30"/>
    <s v="4g"/>
    <n v="1"/>
    <n v="3.0239999999999996E-10"/>
  </r>
  <r>
    <s v="ASCW-3_7_F"/>
    <x v="0"/>
    <n v="6.9999999999999999E-4"/>
    <n v="8.702399999999999"/>
    <s v="Powder"/>
    <s v="Compound"/>
    <n v="30"/>
    <s v="4g"/>
    <n v="1"/>
    <n v="2.3519999999999997E-10"/>
  </r>
  <r>
    <s v="ASCW-5_180_F"/>
    <x v="0"/>
    <n v="4.0000000000000002E-4"/>
    <n v="4.9727999999999994"/>
    <s v="Powder"/>
    <s v="Compound"/>
    <n v="30"/>
    <s v="4g"/>
    <n v="1"/>
    <n v="1.344E-10"/>
  </r>
  <r>
    <s v="ASCW-5_7_F"/>
    <x v="0"/>
    <n v="5.9999999999999995E-4"/>
    <n v="7.4591999999999992"/>
    <s v="Powder"/>
    <s v="Compound"/>
    <n v="30"/>
    <s v="4g"/>
    <n v="1"/>
    <n v="2.0159999999999998E-10"/>
  </r>
  <r>
    <s v="ASCW-6_180_F"/>
    <x v="0"/>
    <n v="8.9999999999999998E-4"/>
    <n v="11.188799999999999"/>
    <s v="Powder"/>
    <s v="Compound"/>
    <n v="30"/>
    <s v="4g"/>
    <n v="1"/>
    <n v="3.0239999999999996E-10"/>
  </r>
  <r>
    <s v="ASCW-6_7_F"/>
    <x v="0"/>
    <n v="8.9999999999999998E-4"/>
    <n v="11.188799999999999"/>
    <s v="Powder"/>
    <s v="Compound"/>
    <n v="30"/>
    <s v="4g"/>
    <n v="1"/>
    <n v="3.0239999999999996E-10"/>
  </r>
  <r>
    <s v="A2SCW-2_7_B"/>
    <x v="0"/>
    <n v="3.0000000000000001E-5"/>
    <n v="0.37296000000000001"/>
    <s v="Powder"/>
    <s v="Compound"/>
    <n v="30"/>
    <s v="4g"/>
    <n v="1"/>
    <n v="1.0080000000000001E-11"/>
  </r>
  <r>
    <s v="A2SCW-3_7_B"/>
    <x v="0"/>
    <n v="4.0000000000000003E-5"/>
    <n v="0.49728000000000006"/>
    <s v="Powder"/>
    <s v="Compound"/>
    <n v="30"/>
    <s v="4g"/>
    <n v="1"/>
    <n v="1.3440000000000001E-11"/>
  </r>
  <r>
    <s v="A2SCW-5_7_B"/>
    <x v="0"/>
    <n v="5.0000000000000002E-5"/>
    <n v="0.62159999999999993"/>
    <s v="Powder"/>
    <s v="Compound"/>
    <n v="30"/>
    <s v="4g"/>
    <n v="1"/>
    <n v="1.68E-11"/>
  </r>
  <r>
    <s v="A2SCW-6_7_B"/>
    <x v="0"/>
    <n v="1.6000000000000001E-4"/>
    <n v="1.9891200000000002"/>
    <s v="Powder"/>
    <s v="Compound"/>
    <n v="30"/>
    <s v="4g"/>
    <n v="1"/>
    <n v="5.3760000000000004E-11"/>
  </r>
  <r>
    <s v="A2SCW-2_180_B"/>
    <x v="0"/>
    <n v="1E-4"/>
    <n v="1.2431999999999999"/>
    <s v="Powder"/>
    <s v="Compound"/>
    <n v="30"/>
    <s v="4g"/>
    <n v="1"/>
    <n v="3.3599999999999999E-11"/>
  </r>
  <r>
    <s v="A2SCW-3_180_B"/>
    <x v="0"/>
    <n v="1.3999999999999999E-4"/>
    <n v="1.7404799999999998"/>
    <s v="Powder"/>
    <s v="Compound"/>
    <n v="30"/>
    <s v="4g"/>
    <n v="1"/>
    <n v="4.7039999999999993E-11"/>
  </r>
  <r>
    <s v="A2SCW-5_180_B"/>
    <x v="0"/>
    <n v="1E-4"/>
    <n v="1.2431999999999999"/>
    <s v="Powder"/>
    <s v="Compound"/>
    <n v="30"/>
    <s v="4g"/>
    <n v="1"/>
    <n v="3.3599999999999999E-11"/>
  </r>
  <r>
    <s v="A2SCW-6_180_B"/>
    <x v="0"/>
    <n v="1.3999999999999999E-4"/>
    <n v="1.7404799999999998"/>
    <s v="Powder"/>
    <s v="Compound"/>
    <n v="30"/>
    <s v="4g"/>
    <n v="1"/>
    <n v="4.7039999999999993E-11"/>
  </r>
  <r>
    <s v="ASCW3-Col_B"/>
    <x v="0"/>
    <n v="1.5999999999999999E-5"/>
    <n v="0.19891199999999998"/>
    <s v="Powder"/>
    <s v="Compound"/>
    <n v="30"/>
    <s v="4g"/>
    <n v="1"/>
    <n v="5.3759999999999997E-12"/>
  </r>
  <r>
    <s v="ASCW6-Col_B"/>
    <x v="0"/>
    <n v="1.4E-5"/>
    <n v="0.17404800000000001"/>
    <s v="Powder"/>
    <s v="Compound"/>
    <n v="30"/>
    <s v="4g"/>
    <n v="1"/>
    <n v="4.7040000000000002E-12"/>
  </r>
  <r>
    <s v="A2SCW3-Col_B"/>
    <x v="0"/>
    <n v="2.4000000000000001E-5"/>
    <n v="0.29836799999999997"/>
    <s v="Powder"/>
    <s v="Compound"/>
    <n v="30"/>
    <s v="4g"/>
    <n v="1"/>
    <n v="8.0639999999999996E-12"/>
  </r>
  <r>
    <s v="A2SCW6-Col_B"/>
    <x v="0"/>
    <n v="1.0000000000000001E-5"/>
    <n v="0.12432000000000001"/>
    <s v="Powder"/>
    <s v="Compound"/>
    <n v="30"/>
    <s v="4g"/>
    <n v="1"/>
    <n v="3.3600000000000002E-12"/>
  </r>
  <r>
    <s v="A2SCW3-14_B"/>
    <x v="0"/>
    <n v="1.3999999999999999E-4"/>
    <n v="1.7404799999999998"/>
    <s v="Powder"/>
    <s v="Compound"/>
    <n v="30"/>
    <s v="4g"/>
    <n v="1"/>
    <n v="4.7039999999999993E-11"/>
  </r>
  <r>
    <s v="meta-autunite"/>
    <x v="0"/>
    <n v="2.4000000000000001E-4"/>
    <n v="2.9836800000000001"/>
    <s v="Powder"/>
    <s v="Compound"/>
    <n v="30"/>
    <s v="4g"/>
    <n v="1"/>
    <n v="8.0640000000000005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n v="8.7139999999999978E-3"/>
    <e v="#N/A"/>
    <m/>
    <m/>
    <m/>
    <m/>
    <m/>
    <e v="#N/A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54" sqref="G54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893</v>
      </c>
      <c r="D5" s="9" t="s">
        <v>875</v>
      </c>
    </row>
    <row r="6" spans="1:4" x14ac:dyDescent="0.25">
      <c r="A6" s="16" t="s">
        <v>11</v>
      </c>
      <c r="B6" s="11" t="s">
        <v>894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892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9" t="s">
        <v>921</v>
      </c>
    </row>
    <row r="15" spans="1:4" x14ac:dyDescent="0.25">
      <c r="A15" s="16" t="s">
        <v>41</v>
      </c>
      <c r="B15" s="12" t="s">
        <v>891</v>
      </c>
      <c r="C15" s="9" t="s">
        <v>854</v>
      </c>
    </row>
    <row r="16" spans="1:4" x14ac:dyDescent="0.25">
      <c r="A16" s="16" t="s">
        <v>40</v>
      </c>
      <c r="B16" s="38">
        <v>41481</v>
      </c>
      <c r="C16" s="9" t="s">
        <v>854</v>
      </c>
    </row>
    <row r="17" spans="1:34" x14ac:dyDescent="0.25">
      <c r="A17" s="16" t="s">
        <v>811</v>
      </c>
      <c r="B17" s="38">
        <v>41484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7">
        <v>30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895</v>
      </c>
      <c r="B24" s="9" t="s">
        <v>35</v>
      </c>
      <c r="C24" s="17">
        <v>6.9999999999999994E-5</v>
      </c>
      <c r="D24" s="29">
        <f>IF('Notice Data (Enter Data Here)'!$C24="","",'Notice Data (Enter Data Here)'!$C24*VLOOKUP('Notice Data (Enter Data Here)'!$B24,Doedata,4)*37000000000)</f>
        <v>0.8702399999999999</v>
      </c>
      <c r="E24" s="10" t="s">
        <v>817</v>
      </c>
      <c r="F24" s="10" t="s">
        <v>823</v>
      </c>
      <c r="G24" s="10">
        <v>7</v>
      </c>
      <c r="H24" s="10" t="s">
        <v>866</v>
      </c>
      <c r="I24" s="10">
        <v>1</v>
      </c>
      <c r="J24" s="25">
        <f>IF('Notice Data (Enter Data Here)'!$D24="","",'Notice Data (Enter Data Here)'!$D24/37000000000)</f>
        <v>2.3519999999999997E-11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896</v>
      </c>
      <c r="B25" s="9" t="s">
        <v>35</v>
      </c>
      <c r="C25" s="17">
        <v>3.5E-4</v>
      </c>
      <c r="D25" s="29">
        <f>IF('Notice Data (Enter Data Here)'!$C25="","",'Notice Data (Enter Data Here)'!$C25*VLOOKUP('Notice Data (Enter Data Here)'!$B25,Doedata,4)*37000000000)</f>
        <v>4.3511999999999995</v>
      </c>
      <c r="E25" s="10" t="s">
        <v>817</v>
      </c>
      <c r="F25" s="10" t="s">
        <v>823</v>
      </c>
      <c r="G25" s="10">
        <v>7</v>
      </c>
      <c r="H25" s="10" t="s">
        <v>866</v>
      </c>
      <c r="I25" s="10">
        <v>1</v>
      </c>
      <c r="J25" s="25">
        <f>IF('Notice Data (Enter Data Here)'!$D25="","",'Notice Data (Enter Data Here)'!$D25/37000000000)</f>
        <v>1.1759999999999999E-10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897</v>
      </c>
      <c r="B26" s="9" t="s">
        <v>35</v>
      </c>
      <c r="C26" s="17">
        <v>1.3999999999999999E-4</v>
      </c>
      <c r="D26" s="29">
        <f>IF('Notice Data (Enter Data Here)'!$C26="","",'Notice Data (Enter Data Here)'!$C26*VLOOKUP('Notice Data (Enter Data Here)'!$B26,Doedata,4)*37000000000)</f>
        <v>1.7404799999999998</v>
      </c>
      <c r="E26" s="10" t="s">
        <v>817</v>
      </c>
      <c r="F26" s="10" t="s">
        <v>823</v>
      </c>
      <c r="G26" s="10">
        <v>7</v>
      </c>
      <c r="H26" s="10" t="s">
        <v>866</v>
      </c>
      <c r="I26" s="10">
        <v>1</v>
      </c>
      <c r="J26" s="25">
        <f>IF('Notice Data (Enter Data Here)'!$D26="","",'Notice Data (Enter Data Here)'!$D26/37000000000)</f>
        <v>4.7039999999999993E-11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898</v>
      </c>
      <c r="B27" s="9" t="s">
        <v>35</v>
      </c>
      <c r="C27" s="17">
        <v>6.9999999999999999E-4</v>
      </c>
      <c r="D27" s="29">
        <f>IF('Notice Data (Enter Data Here)'!$C27="","",'Notice Data (Enter Data Here)'!$C27*VLOOKUP('Notice Data (Enter Data Here)'!$B27,Doedata,4)*37000000000)</f>
        <v>8.702399999999999</v>
      </c>
      <c r="E27" s="10" t="s">
        <v>817</v>
      </c>
      <c r="F27" s="10" t="s">
        <v>823</v>
      </c>
      <c r="G27" s="10">
        <v>7</v>
      </c>
      <c r="H27" s="10" t="s">
        <v>866</v>
      </c>
      <c r="I27" s="10">
        <v>1</v>
      </c>
      <c r="J27" s="25">
        <f>IF('Notice Data (Enter Data Here)'!$D27="","",'Notice Data (Enter Data Here)'!$D27/37000000000)</f>
        <v>2.3519999999999997E-10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899</v>
      </c>
      <c r="B28" s="9" t="s">
        <v>35</v>
      </c>
      <c r="C28" s="17">
        <v>6.0000000000000002E-5</v>
      </c>
      <c r="D28" s="29">
        <f>IF('Notice Data (Enter Data Here)'!$C28="","",'Notice Data (Enter Data Here)'!$C28*VLOOKUP('Notice Data (Enter Data Here)'!$B28,Doedata,4)*37000000000)</f>
        <v>0.74592000000000003</v>
      </c>
      <c r="E28" s="10" t="s">
        <v>817</v>
      </c>
      <c r="F28" s="10" t="s">
        <v>823</v>
      </c>
      <c r="G28" s="10">
        <v>7</v>
      </c>
      <c r="H28" s="10" t="s">
        <v>866</v>
      </c>
      <c r="I28" s="10">
        <v>1</v>
      </c>
      <c r="J28" s="25">
        <f>IF('Notice Data (Enter Data Here)'!$D28="","",'Notice Data (Enter Data Here)'!$D28/37000000000)</f>
        <v>2.0160000000000001E-11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 t="s">
        <v>900</v>
      </c>
      <c r="B29" s="9" t="s">
        <v>35</v>
      </c>
      <c r="C29" s="17">
        <v>2.9999999999999997E-4</v>
      </c>
      <c r="D29" s="29">
        <f>IF('Notice Data (Enter Data Here)'!$C29="","",'Notice Data (Enter Data Here)'!$C29*VLOOKUP('Notice Data (Enter Data Here)'!$B29,Doedata,4)*37000000000)</f>
        <v>3.7295999999999996</v>
      </c>
      <c r="E29" s="10" t="s">
        <v>817</v>
      </c>
      <c r="F29" s="10" t="s">
        <v>823</v>
      </c>
      <c r="G29" s="10">
        <v>7</v>
      </c>
      <c r="H29" s="10" t="s">
        <v>866</v>
      </c>
      <c r="I29" s="10">
        <v>1</v>
      </c>
      <c r="J29" s="25">
        <f>IF('Notice Data (Enter Data Here)'!$D29="","",'Notice Data (Enter Data Here)'!$D29/37000000000)</f>
        <v>1.0079999999999999E-10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 t="s">
        <v>901</v>
      </c>
      <c r="B30" s="9" t="s">
        <v>35</v>
      </c>
      <c r="C30" s="17">
        <v>1.3999999999999999E-4</v>
      </c>
      <c r="D30" s="29">
        <f>IF('Notice Data (Enter Data Here)'!$C30="","",'Notice Data (Enter Data Here)'!$C30*VLOOKUP('Notice Data (Enter Data Here)'!$B30,Doedata,4)*37000000000)</f>
        <v>1.7404799999999998</v>
      </c>
      <c r="E30" s="10" t="s">
        <v>817</v>
      </c>
      <c r="F30" s="10" t="s">
        <v>823</v>
      </c>
      <c r="G30" s="10">
        <v>7</v>
      </c>
      <c r="H30" s="10" t="s">
        <v>866</v>
      </c>
      <c r="I30" s="10">
        <v>1</v>
      </c>
      <c r="J30" s="25">
        <f>IF('Notice Data (Enter Data Here)'!$D30="","",'Notice Data (Enter Data Here)'!$D30/37000000000)</f>
        <v>4.7039999999999993E-11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 t="s">
        <v>902</v>
      </c>
      <c r="B31" s="9" t="s">
        <v>35</v>
      </c>
      <c r="C31" s="17">
        <v>6.9999999999999999E-4</v>
      </c>
      <c r="D31" s="29">
        <f>IF('Notice Data (Enter Data Here)'!$C31="","",'Notice Data (Enter Data Here)'!$C31*VLOOKUP('Notice Data (Enter Data Here)'!$B31,Doedata,4)*37000000000)</f>
        <v>8.702399999999999</v>
      </c>
      <c r="E31" s="10" t="s">
        <v>817</v>
      </c>
      <c r="F31" s="10" t="s">
        <v>823</v>
      </c>
      <c r="G31" s="10">
        <v>7</v>
      </c>
      <c r="H31" s="10" t="s">
        <v>866</v>
      </c>
      <c r="I31" s="10">
        <v>1</v>
      </c>
      <c r="J31" s="25">
        <f>IF('Notice Data (Enter Data Here)'!$D31="","",'Notice Data (Enter Data Here)'!$D31/37000000000)</f>
        <v>2.3519999999999997E-10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 t="s">
        <v>903</v>
      </c>
      <c r="B32" s="9" t="s">
        <v>35</v>
      </c>
      <c r="C32" s="17">
        <v>4.0000000000000002E-4</v>
      </c>
      <c r="D32" s="29">
        <f>IF('Notice Data (Enter Data Here)'!$C32="","",'Notice Data (Enter Data Here)'!$C32*VLOOKUP('Notice Data (Enter Data Here)'!$B32,Doedata,4)*37000000000)</f>
        <v>4.9727999999999994</v>
      </c>
      <c r="E32" s="10" t="s">
        <v>817</v>
      </c>
      <c r="F32" s="10" t="s">
        <v>823</v>
      </c>
      <c r="G32" s="10">
        <v>7</v>
      </c>
      <c r="H32" s="10" t="s">
        <v>866</v>
      </c>
      <c r="I32" s="10">
        <v>1</v>
      </c>
      <c r="J32" s="25">
        <f>IF('Notice Data (Enter Data Here)'!$D32="","",'Notice Data (Enter Data Here)'!$D32/37000000000)</f>
        <v>1.344E-10</v>
      </c>
      <c r="AD32" s="28" t="s">
        <v>64</v>
      </c>
      <c r="AE32" s="16"/>
      <c r="AF32" s="16"/>
      <c r="AG32" s="16" t="s">
        <v>857</v>
      </c>
      <c r="AH32" s="16"/>
    </row>
    <row r="33" spans="1:34" x14ac:dyDescent="0.25">
      <c r="A33" s="9" t="s">
        <v>887</v>
      </c>
      <c r="B33" s="9" t="s">
        <v>35</v>
      </c>
      <c r="C33" s="17">
        <v>2.5000000000000001E-4</v>
      </c>
      <c r="D33" s="29">
        <f>IF('Notice Data (Enter Data Here)'!$C33="","",'Notice Data (Enter Data Here)'!$C33*VLOOKUP('Notice Data (Enter Data Here)'!$B33,Doedata,4)*37000000000)</f>
        <v>3.1079999999999997</v>
      </c>
      <c r="E33" s="10" t="s">
        <v>817</v>
      </c>
      <c r="F33" s="10" t="s">
        <v>823</v>
      </c>
      <c r="G33" s="10">
        <v>7</v>
      </c>
      <c r="H33" s="10" t="s">
        <v>866</v>
      </c>
      <c r="I33" s="10">
        <v>1</v>
      </c>
      <c r="J33" s="25">
        <f>IF('Notice Data (Enter Data Here)'!$D33="","",'Notice Data (Enter Data Here)'!$D33/37000000000)</f>
        <v>8.3999999999999994E-11</v>
      </c>
      <c r="AD33" s="28" t="s">
        <v>65</v>
      </c>
      <c r="AE33" s="16"/>
      <c r="AF33" s="16"/>
      <c r="AG33" s="16" t="s">
        <v>858</v>
      </c>
      <c r="AH33" s="16"/>
    </row>
    <row r="34" spans="1:34" x14ac:dyDescent="0.25">
      <c r="A34" s="9" t="s">
        <v>904</v>
      </c>
      <c r="B34" s="9" t="s">
        <v>35</v>
      </c>
      <c r="C34" s="17">
        <v>8.9999999999999998E-4</v>
      </c>
      <c r="D34" s="29">
        <f>IF('Notice Data (Enter Data Here)'!$C34="","",'Notice Data (Enter Data Here)'!$C34*VLOOKUP('Notice Data (Enter Data Here)'!$B34,Doedata,4)*37000000000)</f>
        <v>11.188799999999999</v>
      </c>
      <c r="E34" s="10" t="s">
        <v>817</v>
      </c>
      <c r="F34" s="10" t="s">
        <v>823</v>
      </c>
      <c r="G34" s="10">
        <v>7</v>
      </c>
      <c r="H34" s="10" t="s">
        <v>866</v>
      </c>
      <c r="I34" s="10">
        <v>1</v>
      </c>
      <c r="J34" s="25">
        <f>IF('Notice Data (Enter Data Here)'!$D34="","",'Notice Data (Enter Data Here)'!$D34/37000000000)</f>
        <v>3.0239999999999996E-10</v>
      </c>
      <c r="AD34" s="28" t="s">
        <v>66</v>
      </c>
      <c r="AE34" s="16"/>
      <c r="AF34" s="16"/>
      <c r="AG34" s="16" t="s">
        <v>859</v>
      </c>
      <c r="AH34" s="16"/>
    </row>
    <row r="35" spans="1:34" x14ac:dyDescent="0.25">
      <c r="A35" s="9" t="s">
        <v>888</v>
      </c>
      <c r="B35" s="9" t="s">
        <v>35</v>
      </c>
      <c r="C35" s="17">
        <v>6.9999999999999999E-4</v>
      </c>
      <c r="D35" s="29">
        <f>IF('Notice Data (Enter Data Here)'!$C35="","",'Notice Data (Enter Data Here)'!$C35*VLOOKUP('Notice Data (Enter Data Here)'!$B35,Doedata,4)*37000000000)</f>
        <v>8.702399999999999</v>
      </c>
      <c r="E35" s="10" t="s">
        <v>817</v>
      </c>
      <c r="F35" s="10" t="s">
        <v>823</v>
      </c>
      <c r="G35" s="10">
        <v>7</v>
      </c>
      <c r="H35" s="10" t="s">
        <v>866</v>
      </c>
      <c r="I35" s="10">
        <v>1</v>
      </c>
      <c r="J35" s="25">
        <f>IF('Notice Data (Enter Data Here)'!$D35="","",'Notice Data (Enter Data Here)'!$D35/37000000000)</f>
        <v>2.3519999999999997E-10</v>
      </c>
      <c r="AD35" s="28" t="s">
        <v>67</v>
      </c>
      <c r="AE35" s="16"/>
      <c r="AF35" s="16"/>
      <c r="AG35" s="16" t="s">
        <v>860</v>
      </c>
      <c r="AH35" s="16"/>
    </row>
    <row r="36" spans="1:34" x14ac:dyDescent="0.25">
      <c r="A36" s="9" t="s">
        <v>905</v>
      </c>
      <c r="B36" s="9" t="s">
        <v>35</v>
      </c>
      <c r="C36" s="17">
        <v>4.0000000000000002E-4</v>
      </c>
      <c r="D36" s="29">
        <f>IF('Notice Data (Enter Data Here)'!$C36="","",'Notice Data (Enter Data Here)'!$C36*VLOOKUP('Notice Data (Enter Data Here)'!$B36,Doedata,4)*37000000000)</f>
        <v>4.9727999999999994</v>
      </c>
      <c r="E36" s="10" t="s">
        <v>817</v>
      </c>
      <c r="F36" s="10" t="s">
        <v>823</v>
      </c>
      <c r="G36" s="10">
        <v>7</v>
      </c>
      <c r="H36" s="10" t="s">
        <v>866</v>
      </c>
      <c r="I36" s="10">
        <v>1</v>
      </c>
      <c r="J36" s="25">
        <f>IF('Notice Data (Enter Data Here)'!$D36="","",'Notice Data (Enter Data Here)'!$D36/37000000000)</f>
        <v>1.344E-10</v>
      </c>
      <c r="AD36" s="28" t="s">
        <v>68</v>
      </c>
      <c r="AE36" s="16"/>
      <c r="AF36" s="16"/>
      <c r="AG36" s="16" t="s">
        <v>861</v>
      </c>
      <c r="AH36" s="16"/>
    </row>
    <row r="37" spans="1:34" x14ac:dyDescent="0.25">
      <c r="A37" s="9" t="s">
        <v>889</v>
      </c>
      <c r="B37" s="9" t="s">
        <v>35</v>
      </c>
      <c r="C37" s="17">
        <v>5.9999999999999995E-4</v>
      </c>
      <c r="D37" s="29">
        <f>IF('Notice Data (Enter Data Here)'!$C37="","",'Notice Data (Enter Data Here)'!$C37*VLOOKUP('Notice Data (Enter Data Here)'!$B37,Doedata,4)*37000000000)</f>
        <v>7.4591999999999992</v>
      </c>
      <c r="E37" s="10" t="s">
        <v>817</v>
      </c>
      <c r="F37" s="10" t="s">
        <v>823</v>
      </c>
      <c r="G37" s="10">
        <v>7</v>
      </c>
      <c r="H37" s="10" t="s">
        <v>866</v>
      </c>
      <c r="I37" s="10">
        <v>1</v>
      </c>
      <c r="J37" s="25">
        <f>IF('Notice Data (Enter Data Here)'!$D37="","",'Notice Data (Enter Data Here)'!$D37/37000000000)</f>
        <v>2.0159999999999998E-10</v>
      </c>
      <c r="AD37" s="28" t="s">
        <v>69</v>
      </c>
      <c r="AE37" s="16"/>
      <c r="AF37" s="16"/>
      <c r="AG37" s="16" t="s">
        <v>862</v>
      </c>
      <c r="AH37" s="16"/>
    </row>
    <row r="38" spans="1:34" x14ac:dyDescent="0.25">
      <c r="A38" s="9" t="s">
        <v>906</v>
      </c>
      <c r="B38" s="9" t="s">
        <v>35</v>
      </c>
      <c r="C38" s="17">
        <v>8.9999999999999998E-4</v>
      </c>
      <c r="D38" s="29">
        <f>IF('Notice Data (Enter Data Here)'!$C38="","",'Notice Data (Enter Data Here)'!$C38*VLOOKUP('Notice Data (Enter Data Here)'!$B38,Doedata,4)*37000000000)</f>
        <v>11.188799999999999</v>
      </c>
      <c r="E38" s="10" t="s">
        <v>817</v>
      </c>
      <c r="F38" s="10" t="s">
        <v>823</v>
      </c>
      <c r="G38" s="10">
        <v>7</v>
      </c>
      <c r="H38" s="10" t="s">
        <v>866</v>
      </c>
      <c r="I38" s="10">
        <v>1</v>
      </c>
      <c r="J38" s="25">
        <f>IF('Notice Data (Enter Data Here)'!$D38="","",'Notice Data (Enter Data Here)'!$D38/37000000000)</f>
        <v>3.0239999999999996E-10</v>
      </c>
      <c r="AD38" s="28" t="s">
        <v>70</v>
      </c>
      <c r="AE38" s="16"/>
      <c r="AF38" s="16"/>
      <c r="AG38" s="16" t="s">
        <v>863</v>
      </c>
      <c r="AH38" s="16"/>
    </row>
    <row r="39" spans="1:34" x14ac:dyDescent="0.25">
      <c r="A39" s="9" t="s">
        <v>890</v>
      </c>
      <c r="B39" s="9" t="s">
        <v>35</v>
      </c>
      <c r="C39" s="17">
        <v>8.9999999999999998E-4</v>
      </c>
      <c r="D39" s="29">
        <f>IF('Notice Data (Enter Data Here)'!$C39="","",'Notice Data (Enter Data Here)'!$C39*VLOOKUP('Notice Data (Enter Data Here)'!$B39,Doedata,4)*37000000000)</f>
        <v>11.188799999999999</v>
      </c>
      <c r="E39" s="10" t="s">
        <v>817</v>
      </c>
      <c r="F39" s="10" t="s">
        <v>823</v>
      </c>
      <c r="G39" s="10">
        <v>7</v>
      </c>
      <c r="H39" s="10" t="s">
        <v>866</v>
      </c>
      <c r="I39" s="10">
        <v>1</v>
      </c>
      <c r="J39" s="25">
        <f>IF('Notice Data (Enter Data Here)'!$D39="","",'Notice Data (Enter Data Here)'!$D39/37000000000)</f>
        <v>3.0239999999999996E-10</v>
      </c>
      <c r="AD39" s="28" t="s">
        <v>71</v>
      </c>
      <c r="AE39" s="16"/>
      <c r="AF39" s="16"/>
      <c r="AG39" s="16" t="s">
        <v>829</v>
      </c>
      <c r="AH39" s="16"/>
    </row>
    <row r="40" spans="1:34" x14ac:dyDescent="0.25">
      <c r="A40" s="9" t="s">
        <v>907</v>
      </c>
      <c r="B40" s="9" t="s">
        <v>35</v>
      </c>
      <c r="C40" s="17">
        <v>3.0000000000000001E-5</v>
      </c>
      <c r="D40" s="29">
        <f>IF('Notice Data (Enter Data Here)'!$C40="","",'Notice Data (Enter Data Here)'!$C40*VLOOKUP('Notice Data (Enter Data Here)'!$B40,Doedata,4)*37000000000)</f>
        <v>0.37296000000000001</v>
      </c>
      <c r="E40" s="10" t="s">
        <v>817</v>
      </c>
      <c r="F40" s="10" t="s">
        <v>823</v>
      </c>
      <c r="G40" s="10">
        <v>7</v>
      </c>
      <c r="H40" s="10" t="s">
        <v>866</v>
      </c>
      <c r="I40" s="10">
        <v>1</v>
      </c>
      <c r="J40" s="25">
        <f>IF('Notice Data (Enter Data Here)'!$D40="","",'Notice Data (Enter Data Here)'!$D40/37000000000)</f>
        <v>1.0080000000000001E-11</v>
      </c>
      <c r="AD40" s="28" t="s">
        <v>72</v>
      </c>
      <c r="AE40" s="16"/>
      <c r="AF40" s="16"/>
      <c r="AG40" s="16" t="s">
        <v>830</v>
      </c>
      <c r="AH40" s="16"/>
    </row>
    <row r="41" spans="1:34" x14ac:dyDescent="0.25">
      <c r="A41" s="9" t="s">
        <v>908</v>
      </c>
      <c r="B41" s="9" t="s">
        <v>35</v>
      </c>
      <c r="C41" s="17">
        <v>4.0000000000000003E-5</v>
      </c>
      <c r="D41" s="29">
        <f>IF('Notice Data (Enter Data Here)'!$C41="","",'Notice Data (Enter Data Here)'!$C41*VLOOKUP('Notice Data (Enter Data Here)'!$B41,Doedata,4)*37000000000)</f>
        <v>0.49728000000000006</v>
      </c>
      <c r="E41" s="10" t="s">
        <v>817</v>
      </c>
      <c r="F41" s="10" t="s">
        <v>823</v>
      </c>
      <c r="G41" s="10">
        <v>7</v>
      </c>
      <c r="H41" s="10" t="s">
        <v>866</v>
      </c>
      <c r="I41" s="10">
        <v>1</v>
      </c>
      <c r="J41" s="25">
        <f>IF('Notice Data (Enter Data Here)'!$D41="","",'Notice Data (Enter Data Here)'!$D41/37000000000)</f>
        <v>1.3440000000000001E-11</v>
      </c>
      <c r="AD41" s="28" t="s">
        <v>51</v>
      </c>
      <c r="AE41" s="16"/>
      <c r="AF41" s="16"/>
      <c r="AG41" s="16" t="s">
        <v>831</v>
      </c>
      <c r="AH41" s="16"/>
    </row>
    <row r="42" spans="1:34" x14ac:dyDescent="0.25">
      <c r="A42" s="9" t="s">
        <v>909</v>
      </c>
      <c r="B42" s="9" t="s">
        <v>35</v>
      </c>
      <c r="C42" s="17">
        <v>5.0000000000000002E-5</v>
      </c>
      <c r="D42" s="29">
        <f>IF('Notice Data (Enter Data Here)'!$C42="","",'Notice Data (Enter Data Here)'!$C42*VLOOKUP('Notice Data (Enter Data Here)'!$B42,Doedata,4)*37000000000)</f>
        <v>0.62159999999999993</v>
      </c>
      <c r="E42" s="10" t="s">
        <v>817</v>
      </c>
      <c r="F42" s="10" t="s">
        <v>823</v>
      </c>
      <c r="G42" s="10">
        <v>7</v>
      </c>
      <c r="H42" s="10" t="s">
        <v>866</v>
      </c>
      <c r="I42" s="10">
        <v>1</v>
      </c>
      <c r="J42" s="25">
        <f>IF('Notice Data (Enter Data Here)'!$D42="","",'Notice Data (Enter Data Here)'!$D42/37000000000)</f>
        <v>1.68E-11</v>
      </c>
      <c r="AD42" s="28" t="s">
        <v>73</v>
      </c>
      <c r="AE42" s="16"/>
      <c r="AF42" s="16"/>
      <c r="AG42" s="16" t="s">
        <v>832</v>
      </c>
      <c r="AH42" s="16"/>
    </row>
    <row r="43" spans="1:34" x14ac:dyDescent="0.25">
      <c r="A43" s="9" t="s">
        <v>910</v>
      </c>
      <c r="B43" s="9" t="s">
        <v>35</v>
      </c>
      <c r="C43" s="17">
        <v>1.6000000000000001E-4</v>
      </c>
      <c r="D43" s="29">
        <f>IF('Notice Data (Enter Data Here)'!$C43="","",'Notice Data (Enter Data Here)'!$C43*VLOOKUP('Notice Data (Enter Data Here)'!$B43,Doedata,4)*37000000000)</f>
        <v>1.9891200000000002</v>
      </c>
      <c r="E43" s="10" t="s">
        <v>817</v>
      </c>
      <c r="F43" s="10" t="s">
        <v>823</v>
      </c>
      <c r="G43" s="10">
        <v>7</v>
      </c>
      <c r="H43" s="10" t="s">
        <v>866</v>
      </c>
      <c r="I43" s="10">
        <v>1</v>
      </c>
      <c r="J43" s="25">
        <f>IF('Notice Data (Enter Data Here)'!$D43="","",'Notice Data (Enter Data Here)'!$D43/37000000000)</f>
        <v>5.3760000000000004E-11</v>
      </c>
      <c r="AD43" s="28" t="s">
        <v>74</v>
      </c>
      <c r="AE43" s="16"/>
      <c r="AF43" s="16"/>
      <c r="AG43" s="16" t="s">
        <v>833</v>
      </c>
      <c r="AH43" s="16"/>
    </row>
    <row r="44" spans="1:34" x14ac:dyDescent="0.25">
      <c r="A44" s="9" t="s">
        <v>911</v>
      </c>
      <c r="B44" s="9" t="s">
        <v>35</v>
      </c>
      <c r="C44" s="17">
        <v>1E-4</v>
      </c>
      <c r="D44" s="29">
        <f>IF('Notice Data (Enter Data Here)'!$C44="","",'Notice Data (Enter Data Here)'!$C44*VLOOKUP('Notice Data (Enter Data Here)'!$B44,Doedata,4)*37000000000)</f>
        <v>1.2431999999999999</v>
      </c>
      <c r="E44" s="10" t="s">
        <v>817</v>
      </c>
      <c r="F44" s="10" t="s">
        <v>823</v>
      </c>
      <c r="G44" s="10">
        <v>7</v>
      </c>
      <c r="H44" s="10" t="s">
        <v>866</v>
      </c>
      <c r="I44" s="10">
        <v>1</v>
      </c>
      <c r="J44" s="25">
        <f>IF('Notice Data (Enter Data Here)'!$D44="","",'Notice Data (Enter Data Here)'!$D44/37000000000)</f>
        <v>3.3599999999999999E-11</v>
      </c>
      <c r="AD44" s="28" t="s">
        <v>75</v>
      </c>
      <c r="AE44" s="16"/>
      <c r="AF44" s="16"/>
      <c r="AG44" s="16" t="s">
        <v>834</v>
      </c>
      <c r="AH44" s="16"/>
    </row>
    <row r="45" spans="1:34" x14ac:dyDescent="0.25">
      <c r="A45" s="9" t="s">
        <v>912</v>
      </c>
      <c r="B45" s="9" t="s">
        <v>35</v>
      </c>
      <c r="C45" s="17">
        <v>1.3999999999999999E-4</v>
      </c>
      <c r="D45" s="29">
        <f>IF('Notice Data (Enter Data Here)'!$C45="","",'Notice Data (Enter Data Here)'!$C45*VLOOKUP('Notice Data (Enter Data Here)'!$B45,Doedata,4)*37000000000)</f>
        <v>1.7404799999999998</v>
      </c>
      <c r="E45" s="10" t="s">
        <v>817</v>
      </c>
      <c r="F45" s="10" t="s">
        <v>823</v>
      </c>
      <c r="G45" s="10">
        <v>7</v>
      </c>
      <c r="H45" s="10" t="s">
        <v>866</v>
      </c>
      <c r="I45" s="10">
        <v>1</v>
      </c>
      <c r="J45" s="25">
        <f>IF('Notice Data (Enter Data Here)'!$D45="","",'Notice Data (Enter Data Here)'!$D45/37000000000)</f>
        <v>4.7039999999999993E-11</v>
      </c>
      <c r="AD45" s="28" t="s">
        <v>76</v>
      </c>
      <c r="AE45" s="16"/>
      <c r="AF45" s="16"/>
      <c r="AG45" s="16" t="s">
        <v>835</v>
      </c>
      <c r="AH45" s="16"/>
    </row>
    <row r="46" spans="1:34" x14ac:dyDescent="0.25">
      <c r="A46" s="9" t="s">
        <v>913</v>
      </c>
      <c r="B46" s="9" t="s">
        <v>35</v>
      </c>
      <c r="C46" s="17">
        <v>1E-4</v>
      </c>
      <c r="D46" s="29">
        <f>IF('Notice Data (Enter Data Here)'!$C46="","",'Notice Data (Enter Data Here)'!$C46*VLOOKUP('Notice Data (Enter Data Here)'!$B46,Doedata,4)*37000000000)</f>
        <v>1.2431999999999999</v>
      </c>
      <c r="E46" s="10" t="s">
        <v>817</v>
      </c>
      <c r="F46" s="10" t="s">
        <v>823</v>
      </c>
      <c r="G46" s="10">
        <v>7</v>
      </c>
      <c r="H46" s="10" t="s">
        <v>866</v>
      </c>
      <c r="I46" s="10">
        <v>1</v>
      </c>
      <c r="J46" s="25">
        <f>IF('Notice Data (Enter Data Here)'!$D46="","",'Notice Data (Enter Data Here)'!$D46/37000000000)</f>
        <v>3.3599999999999999E-11</v>
      </c>
      <c r="AD46" s="28" t="s">
        <v>77</v>
      </c>
      <c r="AE46" s="16"/>
      <c r="AF46" s="16"/>
      <c r="AG46" s="16" t="s">
        <v>864</v>
      </c>
      <c r="AH46" s="16"/>
    </row>
    <row r="47" spans="1:34" x14ac:dyDescent="0.25">
      <c r="A47" s="9" t="s">
        <v>914</v>
      </c>
      <c r="B47" s="9" t="s">
        <v>35</v>
      </c>
      <c r="C47" s="17">
        <v>1.3999999999999999E-4</v>
      </c>
      <c r="D47" s="29">
        <f>IF('Notice Data (Enter Data Here)'!$C47="","",'Notice Data (Enter Data Here)'!$C47*VLOOKUP('Notice Data (Enter Data Here)'!$B47,Doedata,4)*37000000000)</f>
        <v>1.7404799999999998</v>
      </c>
      <c r="E47" s="10" t="s">
        <v>817</v>
      </c>
      <c r="F47" s="10" t="s">
        <v>823</v>
      </c>
      <c r="G47" s="10">
        <v>7</v>
      </c>
      <c r="H47" s="10" t="s">
        <v>866</v>
      </c>
      <c r="I47" s="10">
        <v>1</v>
      </c>
      <c r="J47" s="25">
        <f>IF('Notice Data (Enter Data Here)'!$D47="","",'Notice Data (Enter Data Here)'!$D47/37000000000)</f>
        <v>4.7039999999999993E-11</v>
      </c>
      <c r="AD47" s="28" t="s">
        <v>78</v>
      </c>
      <c r="AE47" s="16"/>
      <c r="AF47" s="16"/>
      <c r="AG47" s="16" t="s">
        <v>865</v>
      </c>
      <c r="AH47" s="16"/>
    </row>
    <row r="48" spans="1:34" x14ac:dyDescent="0.25">
      <c r="A48" s="9" t="s">
        <v>915</v>
      </c>
      <c r="B48" s="9" t="s">
        <v>35</v>
      </c>
      <c r="C48" s="17">
        <v>1.5999999999999999E-5</v>
      </c>
      <c r="D48" s="29">
        <f>IF('Notice Data (Enter Data Here)'!$C48="","",'Notice Data (Enter Data Here)'!$C48*VLOOKUP('Notice Data (Enter Data Here)'!$B48,Doedata,4)*37000000000)</f>
        <v>0.19891199999999998</v>
      </c>
      <c r="E48" s="10" t="s">
        <v>817</v>
      </c>
      <c r="F48" s="10" t="s">
        <v>823</v>
      </c>
      <c r="G48" s="10">
        <v>7</v>
      </c>
      <c r="H48" s="10" t="s">
        <v>866</v>
      </c>
      <c r="I48" s="10">
        <v>1</v>
      </c>
      <c r="J48" s="25">
        <f>IF('Notice Data (Enter Data Here)'!$D48="","",'Notice Data (Enter Data Here)'!$D48/37000000000)</f>
        <v>5.3759999999999997E-12</v>
      </c>
      <c r="AD48" s="28" t="s">
        <v>79</v>
      </c>
      <c r="AE48" s="16"/>
      <c r="AF48" s="16"/>
      <c r="AG48" s="16" t="s">
        <v>866</v>
      </c>
      <c r="AH48" s="16"/>
    </row>
    <row r="49" spans="1:34" x14ac:dyDescent="0.25">
      <c r="A49" s="9" t="s">
        <v>916</v>
      </c>
      <c r="B49" s="9" t="s">
        <v>35</v>
      </c>
      <c r="C49" s="17">
        <v>1.4E-5</v>
      </c>
      <c r="D49" s="29">
        <f>IF('Notice Data (Enter Data Here)'!$C49="","",'Notice Data (Enter Data Here)'!$C49*VLOOKUP('Notice Data (Enter Data Here)'!$B49,Doedata,4)*37000000000)</f>
        <v>0.17404800000000001</v>
      </c>
      <c r="E49" s="10" t="s">
        <v>817</v>
      </c>
      <c r="F49" s="10" t="s">
        <v>823</v>
      </c>
      <c r="G49" s="10">
        <v>7</v>
      </c>
      <c r="H49" s="10" t="s">
        <v>866</v>
      </c>
      <c r="I49" s="10">
        <v>1</v>
      </c>
      <c r="J49" s="25">
        <f>IF('Notice Data (Enter Data Here)'!$D49="","",'Notice Data (Enter Data Here)'!$D49/37000000000)</f>
        <v>4.7040000000000002E-12</v>
      </c>
      <c r="AD49" s="28" t="s">
        <v>80</v>
      </c>
      <c r="AE49" s="16"/>
      <c r="AF49" s="16"/>
      <c r="AG49" s="16" t="s">
        <v>836</v>
      </c>
      <c r="AH49" s="16"/>
    </row>
    <row r="50" spans="1:34" x14ac:dyDescent="0.25">
      <c r="A50" s="9" t="s">
        <v>917</v>
      </c>
      <c r="B50" s="9" t="s">
        <v>35</v>
      </c>
      <c r="C50" s="17">
        <v>2.4000000000000001E-5</v>
      </c>
      <c r="D50" s="29">
        <f>IF('Notice Data (Enter Data Here)'!$C50="","",'Notice Data (Enter Data Here)'!$C50*VLOOKUP('Notice Data (Enter Data Here)'!$B50,Doedata,4)*37000000000)</f>
        <v>0.29836799999999997</v>
      </c>
      <c r="E50" s="10" t="s">
        <v>817</v>
      </c>
      <c r="F50" s="10" t="s">
        <v>823</v>
      </c>
      <c r="G50" s="10">
        <v>7</v>
      </c>
      <c r="H50" s="10" t="s">
        <v>866</v>
      </c>
      <c r="I50" s="10">
        <v>1</v>
      </c>
      <c r="J50" s="25">
        <f>IF('Notice Data (Enter Data Here)'!$D50="","",'Notice Data (Enter Data Here)'!$D50/37000000000)</f>
        <v>8.0639999999999996E-12</v>
      </c>
      <c r="AD50" s="28" t="s">
        <v>81</v>
      </c>
      <c r="AE50" s="16"/>
      <c r="AF50" s="16"/>
      <c r="AG50" s="16" t="s">
        <v>867</v>
      </c>
      <c r="AH50" s="16"/>
    </row>
    <row r="51" spans="1:34" x14ac:dyDescent="0.25">
      <c r="A51" s="9" t="s">
        <v>918</v>
      </c>
      <c r="B51" s="9" t="s">
        <v>35</v>
      </c>
      <c r="C51" s="17">
        <v>1.0000000000000001E-5</v>
      </c>
      <c r="D51" s="29">
        <f>IF('Notice Data (Enter Data Here)'!$C51="","",'Notice Data (Enter Data Here)'!$C51*VLOOKUP('Notice Data (Enter Data Here)'!$B51,Doedata,4)*37000000000)</f>
        <v>0.12432000000000001</v>
      </c>
      <c r="E51" s="10" t="s">
        <v>817</v>
      </c>
      <c r="F51" s="10" t="s">
        <v>823</v>
      </c>
      <c r="G51" s="10">
        <v>7</v>
      </c>
      <c r="H51" s="10" t="s">
        <v>866</v>
      </c>
      <c r="I51" s="10">
        <v>1</v>
      </c>
      <c r="J51" s="25">
        <f>IF('Notice Data (Enter Data Here)'!$D51="","",'Notice Data (Enter Data Here)'!$D51/37000000000)</f>
        <v>3.3600000000000002E-12</v>
      </c>
      <c r="AD51" s="28" t="s">
        <v>82</v>
      </c>
      <c r="AE51" s="16"/>
      <c r="AF51" s="16"/>
      <c r="AG51" s="16" t="s">
        <v>868</v>
      </c>
      <c r="AH51" s="16"/>
    </row>
    <row r="52" spans="1:34" x14ac:dyDescent="0.25">
      <c r="A52" s="9" t="s">
        <v>920</v>
      </c>
      <c r="B52" s="9" t="s">
        <v>35</v>
      </c>
      <c r="C52" s="17">
        <v>1.3999999999999999E-4</v>
      </c>
      <c r="D52" s="29">
        <f>IF('Notice Data (Enter Data Here)'!$C52="","",'Notice Data (Enter Data Here)'!$C52*VLOOKUP('Notice Data (Enter Data Here)'!$B52,Doedata,4)*37000000000)</f>
        <v>1.7404799999999998</v>
      </c>
      <c r="E52" s="10" t="s">
        <v>817</v>
      </c>
      <c r="F52" s="10" t="s">
        <v>823</v>
      </c>
      <c r="G52" s="10">
        <v>7</v>
      </c>
      <c r="H52" s="10" t="s">
        <v>866</v>
      </c>
      <c r="I52" s="10">
        <v>1</v>
      </c>
      <c r="J52" s="25">
        <f>IF('Notice Data (Enter Data Here)'!$D52="","",'Notice Data (Enter Data Here)'!$D52/37000000000)</f>
        <v>4.7039999999999993E-11</v>
      </c>
      <c r="AD52" s="28" t="s">
        <v>83</v>
      </c>
      <c r="AE52" s="16"/>
      <c r="AF52" s="16"/>
      <c r="AG52" s="16" t="s">
        <v>869</v>
      </c>
      <c r="AH52" s="16"/>
    </row>
    <row r="53" spans="1:34" x14ac:dyDescent="0.25">
      <c r="A53" s="9" t="s">
        <v>919</v>
      </c>
      <c r="B53" s="9" t="s">
        <v>35</v>
      </c>
      <c r="C53" s="17">
        <v>2.4000000000000001E-4</v>
      </c>
      <c r="D53" s="29">
        <f>IF('Notice Data (Enter Data Here)'!$C53="","",'Notice Data (Enter Data Here)'!$C53*VLOOKUP('Notice Data (Enter Data Here)'!$B53,Doedata,4)*37000000000)</f>
        <v>2.9836800000000001</v>
      </c>
      <c r="E53" s="10" t="s">
        <v>817</v>
      </c>
      <c r="F53" s="10" t="s">
        <v>823</v>
      </c>
      <c r="G53" s="10">
        <v>7</v>
      </c>
      <c r="H53" s="10" t="s">
        <v>866</v>
      </c>
      <c r="I53" s="10">
        <v>1</v>
      </c>
      <c r="J53" s="25">
        <f>IF('Notice Data (Enter Data Here)'!$D53="","",'Notice Data (Enter Data Here)'!$D53/37000000000)</f>
        <v>8.0640000000000005E-11</v>
      </c>
      <c r="AD53" s="28" t="s">
        <v>84</v>
      </c>
      <c r="AE53" s="16"/>
      <c r="AF53" s="16"/>
      <c r="AG53" s="16" t="s">
        <v>852</v>
      </c>
      <c r="AH53" s="16"/>
    </row>
    <row r="54" spans="1:34" x14ac:dyDescent="0.25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1:34" x14ac:dyDescent="0.25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1:34" x14ac:dyDescent="0.25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1:34" x14ac:dyDescent="0.25">
      <c r="C57" s="17">
        <f>SUM(C24:C53)</f>
        <v>8.7139999999999978E-3</v>
      </c>
      <c r="D57" s="29" t="e">
        <f>IF('Notice Data (Enter Data Here)'!$C57="","",'Notice Data (Enter Data Here)'!$C57*VLOOKUP('Notice Data (Enter Data Here)'!$B57,Doedata,4)*37000000000)</f>
        <v>#N/A</v>
      </c>
      <c r="I57" s="10"/>
      <c r="J57" s="25" t="e">
        <f>IF('Notice Data (Enter Data Here)'!$D57="","",'Notice Data (Enter Data Here)'!$D57/37000000000)</f>
        <v>#N/A</v>
      </c>
      <c r="AD57" s="28" t="s">
        <v>88</v>
      </c>
      <c r="AE57" s="16"/>
      <c r="AF57" s="16"/>
      <c r="AG57" s="16" t="s">
        <v>873</v>
      </c>
      <c r="AH57" s="16"/>
    </row>
    <row r="58" spans="1:34" x14ac:dyDescent="0.25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1:34" x14ac:dyDescent="0.25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1:34" x14ac:dyDescent="0.25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1:34" x14ac:dyDescent="0.25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 x14ac:dyDescent="0.25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 x14ac:dyDescent="0.25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 x14ac:dyDescent="0.25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14" sqref="D14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8.7139999999999978E-3</v>
      </c>
      <c r="C5" s="18">
        <v>108.33244800000003</v>
      </c>
      <c r="D5" s="18">
        <v>2.927903999999999E-9</v>
      </c>
    </row>
    <row r="6" spans="1:4" x14ac:dyDescent="0.25">
      <c r="A6" s="24" t="s">
        <v>842</v>
      </c>
      <c r="B6" s="18">
        <v>8.7139999999999978E-3</v>
      </c>
      <c r="C6" s="18" t="e">
        <v>#N/A</v>
      </c>
      <c r="D6" s="18" t="e">
        <v>#N/A</v>
      </c>
    </row>
    <row r="7" spans="1:4" x14ac:dyDescent="0.25">
      <c r="A7" s="24" t="s">
        <v>843</v>
      </c>
      <c r="B7" s="18">
        <v>1.7427999999999996E-2</v>
      </c>
      <c r="C7" s="18" t="e">
        <v>#N/A</v>
      </c>
      <c r="D7" s="18" t="e">
        <v>#N/A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Angelica Vazquez</cp:lastModifiedBy>
  <cp:lastPrinted>2010-11-18T22:52:38Z</cp:lastPrinted>
  <dcterms:created xsi:type="dcterms:W3CDTF">2010-11-12T20:51:00Z</dcterms:created>
  <dcterms:modified xsi:type="dcterms:W3CDTF">2013-07-17T19:16:42Z</dcterms:modified>
</cp:coreProperties>
</file>