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855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<sst xmlns="http://schemas.openxmlformats.org/spreadsheetml/2006/main" count="3337" uniqueCount="909">
  <si>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</si>
  <si>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</si>
  <si>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</si>
  <si>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</si>
  <si>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</si>
  <si>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</si>
  <si>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</si>
  <si>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</si>
  <si>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</si>
  <si>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</si>
  <si>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</si>
  <si>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</si>
  <si>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</si>
  <si>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</si>
  <si>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</si>
  <si>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</si>
  <si>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</si>
  <si>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</si>
  <si>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</si>
  <si>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</si>
  <si>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</si>
  <si>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</si>
  <si>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</si>
  <si>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</si>
  <si>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</si>
  <si>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</si>
  <si>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</si>
  <si>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</si>
  <si>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</si>
  <si>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</si>
  <si>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</si>
  <si>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</si>
  <si>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</si>
  <si>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</si>
  <si>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</si>
  <si>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</si>
  <si>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</si>
  <si>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</si>
  <si>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</si>
  <si>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</si>
  <si>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</si>
  <si>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</si>
  <si>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</si>
  <si>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</si>
  <si>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</si>
  <si>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</si>
  <si>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</si>
  <si>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</si>
  <si>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</si>
  <si>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</si>
  <si>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</si>
  <si>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</si>
  <si>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</si>
  <si>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</si>
  <si>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</si>
  <si>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</si>
  <si>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</si>
  <si>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</si>
  <si>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</si>
  <si>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</si>
  <si>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</si>
  <si>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</si>
  <si>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</si>
  <si>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</si>
  <si>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</si>
  <si>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</si>
  <si>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</si>
  <si>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</si>
  <si>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</si>
  <si>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</si>
  <si>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</si>
  <si>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</si>
  <si>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</si>
  <si>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</si>
  <si>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</si>
  <si>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</si>
  <si>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</si>
  <si>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</si>
  <si>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</si>
  <si>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</si>
  <si>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</si>
  <si>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</si>
  <si>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</si>
  <si>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</si>
  <si>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</si>
  <si>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</si>
  <si>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</si>
  <si>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</si>
  <si>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</si>
  <si>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</si>
  <si>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</si>
  <si>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</si>
  <si>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</si>
  <si>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</si>
  <si>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</si>
  <si>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</si>
  <si>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</si>
  <si>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</si>
  <si>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</si>
  <si>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</si>
  <si>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</si>
  <si>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</si>
  <si>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</si>
  <si>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</si>
  <si>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</si>
  <si>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</si>
  <si>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</si>
  <si>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</si>
  <si>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</si>
  <si>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</si>
  <si>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</si>
  <si>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</si>
  <si>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</si>
  <si>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</si>
  <si>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</si>
  <si>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</si>
  <si>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</si>
  <si>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</si>
  <si>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</si>
  <si>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</si>
  <si>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</si>
  <si>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</si>
  <si>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</si>
  <si>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</si>
  <si>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</si>
  <si>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</si>
  <si>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</si>
  <si>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</si>
  <si>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</si>
  <si>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</si>
  <si>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</si>
  <si>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</si>
  <si>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</si>
  <si>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</si>
  <si>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</si>
  <si>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</si>
  <si>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</si>
  <si>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</si>
  <si>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</si>
  <si>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</si>
  <si>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</si>
  <si>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</si>
  <si>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</si>
  <si>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</si>
  <si>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</si>
  <si>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</si>
  <si>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</si>
  <si>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</si>
  <si>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</si>
  <si>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</si>
  <si>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</si>
  <si>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</si>
  <si>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</si>
  <si>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</si>
  <si>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</si>
  <si>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</si>
  <si>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</si>
  <si>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</si>
  <si>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</si>
  <si>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</si>
  <si>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</si>
  <si>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</si>
  <si>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</si>
  <si>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</si>
  <si>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</si>
  <si>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</si>
  <si>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</si>
  <si>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</si>
  <si>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</si>
  <si>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</si>
  <si>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</si>
  <si>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</si>
  <si>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</si>
  <si>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</si>
  <si>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</si>
  <si>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</si>
  <si>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</si>
  <si>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</si>
  <si>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</si>
  <si>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</si>
  <si>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</si>
  <si>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</si>
  <si>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</si>
  <si>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</si>
  <si>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</si>
  <si>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</si>
  <si>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</si>
  <si>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</si>
  <si>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</si>
  <si>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</si>
  <si>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</si>
  <si>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</si>
  <si>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</si>
  <si>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</si>
  <si>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</si>
  <si>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</si>
  <si>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</si>
  <si>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</si>
  <si>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</si>
  <si>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</si>
  <si>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</si>
  <si>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</si>
  <si>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</si>
  <si>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</si>
  <si>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</si>
  <si>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</si>
  <si>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</si>
  <si>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</si>
  <si>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</si>
  <si>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</si>
  <si>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</si>
  <si>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</si>
  <si>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</si>
  <si>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</si>
  <si>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</si>
  <si>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</si>
  <si>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</si>
  <si>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</si>
  <si>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</si>
  <si>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</si>
  <si>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</si>
  <si>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</si>
  <si>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</si>
  <si>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</si>
  <si>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</si>
  <si>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</si>
  <si>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</si>
  <si>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</si>
  <si>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</si>
  <si>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</si>
  <si>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</si>
  <si>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</si>
  <si>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</si>
  <si>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</si>
  <si>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</si>
  <si>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</si>
  <si>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</si>
  <si>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</si>
  <si>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</si>
  <si>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</si>
  <si>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</si>
  <si>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</si>
  <si>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</si>
  <si>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</si>
  <si>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</si>
  <si>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</si>
  <si>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</si>
  <si>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</si>
  <si>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</si>
  <si>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</si>
  <si>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</si>
  <si>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</si>
  <si>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</si>
  <si>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</si>
  <si>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</si>
  <si>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</si>
  <si>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</si>
  <si>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</si>
  <si>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</si>
  <si>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</si>
  <si>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</si>
  <si>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</si>
  <si>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</si>
  <si>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</si>
  <si>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</si>
  <si>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</si>
  <si>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</si>
  <si>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</si>
  <si>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</si>
  <si>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</si>
  <si>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</si>
  <si>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</si>
  <si>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</si>
  <si>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</si>
  <si>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</si>
  <si>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</si>
  <si>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</si>
  <si>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</si>
  <si>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</si>
  <si>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</si>
  <si>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</si>
  <si>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</si>
  <si>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</si>
  <si>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</si>
  <si>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</si>
  <si>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</si>
  <si>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</si>
  <si>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</si>
  <si>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</si>
  <si>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</si>
  <si>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</si>
  <si>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</si>
  <si>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</si>
  <si>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</si>
  <si>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</si>
  <si>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</si>
  <si>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</si>
  <si>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</si>
  <si>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</si>
  <si>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</si>
  <si>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</si>
  <si>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</si>
  <si>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</si>
  <si>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</si>
  <si>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</si>
  <si>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</si>
  <si>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</si>
  <si>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</si>
  <si>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</si>
  <si>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</si>
  <si>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</si>
  <si>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</si>
  <si>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</si>
  <si>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</si>
  <si>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</si>
  <si>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</si>
  <si>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</si>
  <si>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</si>
  <si>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</si>
  <si>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</si>
  <si>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</si>
  <si>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</si>
  <si>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</si>
  <si>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</si>
  <si>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</si>
  <si>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</si>
  <si>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</si>
  <si>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</si>
  <si>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</si>
  <si>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</si>
  <si>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</si>
  <si>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</si>
  <si>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</si>
  <si>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</si>
  <si>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</si>
  <si>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</si>
  <si>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</si>
  <si>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</si>
  <si>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</si>
  <si>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</si>
  <si>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</si>
  <si>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</si>
  <si>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</si>
  <si>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</si>
  <si>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</si>
  <si>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</si>
  <si>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</si>
  <si>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</si>
  <si>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</si>
  <si>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</si>
  <si>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</si>
  <si>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</si>
  <si>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</si>
  <si>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</si>
  <si>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</si>
  <si>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</si>
  <si>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</si>
  <si>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</si>
  <si>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</si>
  <si>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</si>
  <si>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</si>
  <si>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</si>
  <si>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</si>
  <si>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</si>
  <si>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</si>
  <si>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</si>
  <si>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</si>
  <si>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</si>
  <si>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</si>
  <si>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</si>
  <si>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</si>
  <si>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</si>
  <si>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</si>
  <si>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</si>
  <si>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</si>
  <si>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</si>
  <si>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</si>
  <si>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</si>
  <si>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</si>
  <si>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</si>
  <si>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</si>
  <si>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</si>
  <si>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</si>
  <si>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</si>
  <si>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</si>
  <si>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</si>
  <si>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</si>
  <si>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</si>
  <si>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</si>
  <si>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</si>
  <si>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</si>
  <si>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</si>
  <si>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</si>
  <si>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</si>
  <si>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</si>
  <si>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</si>
  <si>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</si>
  <si>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</si>
  <si>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</si>
  <si>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</si>
  <si>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</si>
  <si>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</si>
  <si>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</si>
  <si>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</si>
  <si>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</si>
  <si>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</si>
  <si>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</si>
  <si>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</si>
  <si>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</si>
  <si>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</si>
  <si>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</si>
  <si>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</si>
  <si>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</si>
  <si>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</si>
  <si>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</si>
  <si>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</si>
  <si>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</si>
  <si>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</si>
  <si>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</si>
  <si>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</si>
  <si>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</si>
  <si>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</si>
  <si>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</si>
  <si>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</si>
  <si>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</si>
  <si>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</si>
  <si>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</si>
  <si>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</si>
  <si>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</si>
  <si>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</si>
  <si>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</si>
  <si>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</si>
  <si>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</si>
  <si>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</si>
  <si>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</si>
  <si>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</si>
  <si>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</si>
  <si>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</si>
  <si>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</si>
  <si>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</si>
  <si>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</si>
  <si>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</si>
  <si>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</si>
  <si>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</si>
  <si>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</si>
  <si>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</si>
  <si>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</si>
  <si>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</si>
  <si>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</si>
  <si>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</si>
  <si>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</si>
  <si>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</si>
  <si>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</si>
  <si>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</si>
  <si>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</si>
  <si>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</si>
  <si>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</si>
  <si>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</si>
  <si>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</si>
  <si>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</si>
  <si>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</si>
  <si>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</si>
  <si>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</si>
  <si>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</si>
  <si>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</si>
  <si>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</si>
  <si>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</si>
  <si>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</si>
  <si>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</si>
  <si>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</si>
  <si>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</si>
  <si>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</si>
  <si>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</si>
  <si>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</si>
  <si>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</si>
  <si>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</si>
  <si>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</si>
  <si>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</si>
  <si>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</si>
  <si>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</si>
  <si>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</si>
  <si>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</si>
  <si>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</si>
  <si>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</si>
  <si>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</si>
  <si>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</si>
  <si>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</si>
  <si>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</si>
  <si>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</si>
  <si>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</si>
  <si>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</si>
  <si>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</si>
  <si>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</si>
  <si>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</si>
  <si>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</si>
  <si>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</si>
  <si>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</si>
  <si>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</si>
  <si>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</si>
  <si>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</si>
  <si>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</si>
  <si>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</si>
  <si>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</si>
  <si>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</si>
  <si>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</si>
  <si>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</si>
  <si>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</si>
  <si>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</si>
  <si>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</si>
  <si>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</si>
  <si>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</si>
  <si>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</si>
  <si>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</si>
  <si>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</si>
  <si>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</si>
  <si>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</si>
  <si>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</si>
  <si>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</si>
  <si>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</si>
  <si>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</si>
  <si>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</si>
  <si>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</si>
  <si>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</si>
  <si>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</si>
  <si>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</si>
  <si>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</si>
  <si>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</si>
  <si>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</si>
  <si>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</si>
  <si>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</si>
  <si>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</si>
  <si>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</si>
  <si>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</si>
  <si>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</si>
  <si>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</si>
  <si>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</si>
  <si>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</si>
  <si>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</si>
  <si>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</si>
  <si>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</si>
  <si>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</si>
  <si>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</si>
  <si>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</si>
  <si>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</si>
  <si>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</si>
  <si>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</si>
  <si>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</si>
  <si>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</si>
  <si>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</si>
  <si>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</si>
  <si>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</si>
  <si>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</si>
  <si>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</si>
  <si>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</si>
  <si>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</si>
  <si>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</si>
  <si>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</si>
  <si>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</si>
  <si>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</si>
  <si>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</si>
  <si>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</si>
  <si>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</si>
  <si>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</si>
  <si>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</si>
  <si>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</si>
  <si>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</si>
  <si>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</si>
  <si>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</si>
  <si>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</si>
  <si>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</si>
  <si>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</si>
  <si>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</si>
  <si>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</si>
  <si>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</si>
  <si>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</si>
  <si>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</si>
  <si>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</si>
  <si>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</si>
  <si>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</si>
  <si>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</si>
  <si>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</si>
  <si>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</si>
  <si>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</si>
  <si>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</si>
  <si>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</si>
  <si>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</si>
  <si>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</si>
  <si>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</si>
  <si>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</si>
  <si>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</si>
  <si>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</si>
  <si>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</si>
  <si>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</si>
  <si>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</si>
  <si>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</si>
  <si>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</si>
  <si>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</si>
  <si>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</si>
  <si>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</si>
  <si>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</si>
  <si>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</si>
  <si>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</si>
  <si>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</si>
  <si>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</si>
  <si>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</si>
  <si>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</si>
  <si>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</si>
  <si>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</si>
  <si>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</si>
  <si>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</si>
  <si>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</si>
  <si>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</si>
  <si>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</si>
  <si>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</si>
  <si>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</si>
  <si>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</si>
  <si>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</si>
  <si>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</si>
  <si>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</si>
  <si>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</si>
  <si>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</si>
  <si>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</si>
  <si>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</si>
  <si>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</si>
  <si>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</si>
  <si>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</si>
  <si>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</si>
  <si>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</si>
  <si>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</si>
  <si>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</si>
  <si>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</si>
  <si>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</si>
  <si>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</si>
  <si>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</si>
  <si>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</si>
  <si>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</si>
  <si>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</si>
  <si>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</si>
  <si>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</si>
  <si>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</si>
  <si>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</si>
  <si>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</si>
  <si>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</si>
  <si>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</si>
  <si>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</si>
  <si>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</si>
  <si>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</si>
  <si>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</si>
  <si>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</si>
  <si>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</si>
  <si>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</si>
  <si>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</si>
  <si>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</si>
  <si>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</si>
  <si>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</si>
  <si>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</si>
  <si>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</si>
  <si>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</si>
  <si>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</si>
  <si>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</si>
  <si>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</si>
  <si>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</si>
  <si>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</si>
  <si>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</si>
  <si>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</si>
  <si>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</si>
  <si>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</si>
  <si>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</si>
  <si>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</si>
  <si>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</si>
  <si>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</si>
  <si>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</si>
  <si>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</si>
  <si>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</si>
  <si>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</si>
  <si>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</si>
  <si>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</si>
  <si>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</si>
  <si>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</si>
  <si>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</si>
  <si>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</si>
  <si>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</si>
  <si>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</si>
  <si>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</si>
  <si>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</si>
  <si>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</si>
  <si>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</si>
  <si>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</si>
  <si>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</si>
  <si>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</si>
  <si>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</si>
  <si>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</si>
  <si>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</si>
  <si>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</si>
  <si>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</si>
  <si>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</si>
  <si>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</si>
  <si>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</si>
  <si>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</si>
  <si>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</si>
  <si>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</si>
  <si>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</si>
  <si>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</si>
  <si>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</si>
  <si>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</si>
  <si>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</si>
  <si>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</si>
  <si>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</si>
  <si>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</si>
  <si>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</si>
  <si>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</si>
  <si>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</si>
  <si>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</si>
  <si>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</si>
  <si>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</si>
  <si>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</si>
  <si>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</si>
  <si>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</si>
  <si>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</si>
  <si>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</si>
  <si>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</si>
  <si>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</si>
  <si>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</si>
  <si>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</si>
  <si>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</si>
  <si>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</si>
  <si>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</si>
  <si>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</si>
  <si>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</si>
  <si>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</si>
  <si>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</si>
  <si>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</si>
  <si>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</si>
  <si>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</si>
  <si>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</si>
  <si>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</si>
  <si>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</si>
  <si>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</si>
  <si>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</si>
  <si>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</si>
  <si>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</si>
  <si>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</si>
  <si>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</si>
  <si>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</si>
  <si>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</si>
  <si>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</si>
  <si>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</si>
  <si>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</si>
  <si>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</si>
  <si>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</si>
  <si>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</si>
  <si>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</si>
  <si>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</si>
  <si>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</si>
  <si>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</si>
  <si>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</si>
  <si>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</si>
  <si>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</si>
  <si>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</si>
  <si>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</si>
  <si>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</si>
  <si>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</si>
  <si>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</si>
  <si>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</si>
  <si>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</si>
  <si>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</si>
  <si>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</si>
  <si>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</si>
  <si>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</si>
  <si>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</si>
  <si>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</si>
  <si>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</si>
  <si>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</si>
  <si>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</si>
  <si>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</si>
  <si>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</si>
  <si>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</si>
  <si>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</si>
  <si>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</si>
  <si>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</si>
  <si>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</si>
  <si>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</si>
  <si>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</si>
  <si>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</si>
  <si>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</si>
  <si>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</si>
  <si>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</si>
  <si>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</si>
  <si>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</si>
  <si>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</si>
  <si>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</si>
  <si>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</si>
  <si>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</si>
  <si>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</si>
  <si>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</si>
  <si>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</si>
  <si>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</si>
  <si>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</si>
  <si>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</si>
  <si>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</si>
  <si>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</si>
  <si>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</si>
  <si>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</si>
  <si>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</si>
  <si>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</si>
  <si>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</si>
  <si>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</si>
  <si>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</si>
  <si>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</si>
  <si>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</si>
  <si>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</si>
  <si>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</si>
  <si>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</si>
  <si>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</si>
  <si>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</si>
  <si>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</si>
  <si>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</si>
  <si>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</si>
  <si>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</si>
  <si>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</si>
  <si>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</si>
  <si>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</si>
  <si>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</si>
  <si>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</si>
  <si>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</si>
  <si>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</si>
  <si>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</si>
  <si>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</si>
  <si>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</si>
  <si>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</si>
  <si>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</si>
  <si>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</si>
  <si>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</si>
  <si>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</si>
  <si>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</si>
  <si>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</si>
  <si>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</si>
  <si>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</si>
  <si>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</si>
  <si>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</si>
  <si>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</si>
  <si>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</si>
  <si>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</si>
  <si>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</si>
  <si>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</si>
  <si>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</si>
  <si>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</si>
  <si>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</si>
  <si>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</si>
  <si>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</si>
  <si>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</si>
  <si>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</si>
  <si>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</si>
  <si>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</si>
  <si>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</si>
  <si>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</si>
  <si>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</si>
  <si>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</si>
  <si>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</si>
  <si>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</si>
  <si>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</si>
  <si>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</si>
  <si>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</si>
  <si>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</si>
  <si>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</si>
  <si>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</si>
  <si>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</si>
  <si>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</si>
  <si>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</si>
  <si>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</si>
  <si>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</si>
  <si>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</si>
  <si>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</si>
  <si>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</si>
  <si>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</si>
  <si>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</si>
  <si>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</si>
  <si>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</si>
  <si>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</si>
  <si>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</si>
  <si>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</si>
  <si>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</si>
  <si>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</si>
  <si>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</si>
  <si>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</si>
  <si>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</si>
  <si>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</si>
  <si>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ybi@umich.edu</t>
  </si>
  <si>
    <t>BL11-2; 4-3</t>
  </si>
  <si>
    <t>CSTR_S_1</t>
  </si>
  <si>
    <t>CSTR_S_2</t>
  </si>
  <si>
    <t>CSTR_S_3</t>
  </si>
  <si>
    <t>CSTR_Ca_1</t>
  </si>
  <si>
    <t>CSTR_Ca_bec</t>
  </si>
  <si>
    <t>CSTR_Ca_2</t>
  </si>
  <si>
    <t>CSTR_U_pH7</t>
  </si>
  <si>
    <t>CSTR_U_pH6</t>
  </si>
  <si>
    <t>CSTR_U_pH8</t>
  </si>
  <si>
    <t>CSTR_U_20h</t>
  </si>
  <si>
    <t>CSTR_U_50h</t>
  </si>
  <si>
    <t>CSTR_U_65h</t>
  </si>
  <si>
    <t>CSTR_U_noCa</t>
  </si>
  <si>
    <t>CSTR_Fe_pH6</t>
  </si>
  <si>
    <t>CSTR_Fe_pH7</t>
  </si>
  <si>
    <t>CSTR_U_bec</t>
  </si>
  <si>
    <t>CSTR_Fe_pH8</t>
  </si>
  <si>
    <t>CSTR_Fe_20h</t>
  </si>
  <si>
    <t>CSTR_Fe_50h</t>
  </si>
  <si>
    <t>CSTR_Fe_65h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</si>
</sst>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0" zoomScaleNormal="80" workbookViewId="0">
      <pane ySplit="23" topLeftCell="A24" activePane="bottomLeft" state="frozenSplit"/>
      <selection activeCell="C5" sqref="C5"/>
      <selection pane="bottomLeft" activeCell="I43" sqref="I43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887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41415</v>
      </c>
    </row>
    <row r="15" spans="1:3">
      <c r="A15" s="16" t="s">
        <v>41</v>
      </c>
      <c r="B15" s="40" t="s">
        <v>888</v>
      </c>
      <c r="C15" s="9" t="s">
        <v>854</v>
      </c>
    </row>
    <row r="16" spans="1:3">
      <c r="A16" s="16" t="s">
        <v>40</v>
      </c>
      <c r="B16" s="12">
        <v>41422</v>
      </c>
      <c r="C16" s="9" t="s">
        <v>854</v>
      </c>
    </row>
    <row r="17" spans="1:34">
      <c r="A17" s="16" t="s">
        <v>811</v>
      </c>
      <c r="B17" s="12">
        <v>41425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/>
      <c r="C19" s="9" t="s">
        <v>43</v>
      </c>
    </row>
    <row r="20" spans="1:34">
      <c r="A20" s="16" t="s">
        <v>808</v>
      </c>
      <c r="B20" s="37"/>
      <c r="C20" s="9" t="s">
        <v>43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889</v>
      </c>
      <c r="B24" s="9" t="s">
        <v>849</v>
      </c>
      <c r="C24" s="17">
        <v>1E-4</v>
      </c>
      <c r="D24" s="29">
        <f>IF(Table5[[#This Row],[Mass (g)]]="","",Table5[[#This Row],[Mass (g)]]*VLOOKUP(Table5[[#This Row],[Nuclide]],Doedata,4)*37000000000)</f>
        <v>2.5167468080000002</v>
      </c>
      <c r="E24" s="10" t="s">
        <v>820</v>
      </c>
      <c r="F24" s="10" t="s">
        <v>823</v>
      </c>
      <c r="G24" s="10">
        <v>7</v>
      </c>
      <c r="H24" s="10" t="s">
        <v>873</v>
      </c>
      <c r="I24" s="10">
        <v>1</v>
      </c>
      <c r="J24" s="25">
        <f>IF(Table5[[#This Row],[Activity (Bq)]]="","",Table5[[#This Row],[Activity (Bq)]]/37000000000)</f>
        <v>6.8020184000000004E-11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890</v>
      </c>
      <c r="B25" s="9" t="s">
        <v>849</v>
      </c>
      <c r="C25" s="17">
        <v>1E-4</v>
      </c>
      <c r="D25" s="29">
        <f>IF(Table5[[#This Row],[Mass (g)]]="","",Table5[[#This Row],[Mass (g)]]*VLOOKUP(Table5[[#This Row],[Nuclide]],Doedata,4)*37000000000)</f>
        <v>2.5167468080000002</v>
      </c>
      <c r="E25" s="10" t="s">
        <v>820</v>
      </c>
      <c r="F25" s="10" t="s">
        <v>823</v>
      </c>
      <c r="G25" s="10">
        <v>7</v>
      </c>
      <c r="H25" s="10" t="s">
        <v>873</v>
      </c>
      <c r="I25" s="10">
        <v>1</v>
      </c>
      <c r="J25" s="25">
        <f>IF(Table5[[#This Row],[Activity (Bq)]]="","",Table5[[#This Row],[Activity (Bq)]]/37000000000)</f>
        <v>6.8020184000000004E-11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891</v>
      </c>
      <c r="B26" s="9" t="s">
        <v>849</v>
      </c>
      <c r="C26" s="17">
        <v>1E-4</v>
      </c>
      <c r="D26" s="29">
        <f>IF(Table5[[#This Row],[Mass (g)]]="","",Table5[[#This Row],[Mass (g)]]*VLOOKUP(Table5[[#This Row],[Nuclide]],Doedata,4)*37000000000)</f>
        <v>2.5167468080000002</v>
      </c>
      <c r="E26" s="10" t="s">
        <v>820</v>
      </c>
      <c r="F26" s="10" t="s">
        <v>823</v>
      </c>
      <c r="G26" s="10">
        <v>7</v>
      </c>
      <c r="H26" s="10" t="s">
        <v>873</v>
      </c>
      <c r="I26" s="10">
        <v>1</v>
      </c>
      <c r="J26" s="25">
        <f>IF(Table5[[#This Row],[Activity (Bq)]]="","",Table5[[#This Row],[Activity (Bq)]]/37000000000)</f>
        <v>6.8020184000000004E-11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893</v>
      </c>
      <c r="B27" s="9" t="s">
        <v>849</v>
      </c>
      <c r="C27" s="17">
        <v>1E-4</v>
      </c>
      <c r="D27" s="29">
        <f>IF(Table5[[#This Row],[Mass (g)]]="","",Table5[[#This Row],[Mass (g)]]*VLOOKUP(Table5[[#This Row],[Nuclide]],Doedata,4)*37000000000)</f>
        <v>2.5167468080000002</v>
      </c>
      <c r="E27" s="10" t="s">
        <v>820</v>
      </c>
      <c r="F27" s="10" t="s">
        <v>823</v>
      </c>
      <c r="G27" s="10">
        <v>7</v>
      </c>
      <c r="H27" s="10" t="s">
        <v>873</v>
      </c>
      <c r="I27" s="10">
        <v>1</v>
      </c>
      <c r="J27" s="25">
        <f>IF(Table5[[#This Row],[Activity (Bq)]]="","",Table5[[#This Row],[Activity (Bq)]]/37000000000)</f>
        <v>6.8020184000000004E-11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892</v>
      </c>
      <c r="B28" s="9" t="s">
        <v>849</v>
      </c>
      <c r="C28" s="17">
        <v>1E-4</v>
      </c>
      <c r="D28" s="29">
        <f>IF(Table5[[#This Row],[Mass (g)]]="","",Table5[[#This Row],[Mass (g)]]*VLOOKUP(Table5[[#This Row],[Nuclide]],Doedata,4)*37000000000)</f>
        <v>2.5167468080000002</v>
      </c>
      <c r="E28" s="10" t="s">
        <v>820</v>
      </c>
      <c r="F28" s="10" t="s">
        <v>823</v>
      </c>
      <c r="G28" s="10">
        <v>7</v>
      </c>
      <c r="H28" s="10" t="s">
        <v>873</v>
      </c>
      <c r="I28" s="10">
        <v>1</v>
      </c>
      <c r="J28" s="25">
        <f>IF(Table5[[#This Row],[Activity (Bq)]]="","",Table5[[#This Row],[Activity (Bq)]]/37000000000)</f>
        <v>6.8020184000000004E-11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894</v>
      </c>
      <c r="B29" s="9" t="s">
        <v>849</v>
      </c>
      <c r="C29" s="17">
        <v>1E-4</v>
      </c>
      <c r="D29" s="29">
        <f>IF(Table5[[#This Row],[Mass (g)]]="","",Table5[[#This Row],[Mass (g)]]*VLOOKUP(Table5[[#This Row],[Nuclide]],Doedata,4)*37000000000)</f>
        <v>2.5167468080000002</v>
      </c>
      <c r="E29" s="10" t="s">
        <v>820</v>
      </c>
      <c r="F29" s="10" t="s">
        <v>823</v>
      </c>
      <c r="G29" s="10">
        <v>7</v>
      </c>
      <c r="H29" s="10" t="s">
        <v>873</v>
      </c>
      <c r="I29" s="10">
        <v>1</v>
      </c>
      <c r="J29" s="25">
        <f>IF(Table5[[#This Row],[Activity (Bq)]]="","",Table5[[#This Row],[Activity (Bq)]]/37000000000)</f>
        <v>6.8020184000000004E-11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896</v>
      </c>
      <c r="B30" s="9" t="s">
        <v>849</v>
      </c>
      <c r="C30" s="17">
        <v>5.0000000000000001E-4</v>
      </c>
      <c r="D30" s="29">
        <f>IF(Table5[[#This Row],[Mass (g)]]="","",Table5[[#This Row],[Mass (g)]]*VLOOKUP(Table5[[#This Row],[Nuclide]],Doedata,4)*37000000000)</f>
        <v>12.58373404</v>
      </c>
      <c r="E30" s="10" t="s">
        <v>820</v>
      </c>
      <c r="F30" s="10" t="s">
        <v>823</v>
      </c>
      <c r="G30" s="10">
        <v>7</v>
      </c>
      <c r="H30" s="10" t="s">
        <v>832</v>
      </c>
      <c r="I30" s="10">
        <v>1</v>
      </c>
      <c r="J30" s="25">
        <f>IF(Table5[[#This Row],[Activity (Bq)]]="","",Table5[[#This Row],[Activity (Bq)]]/37000000000)</f>
        <v>3.4010092000000001E-10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895</v>
      </c>
      <c r="B31" s="9" t="s">
        <v>849</v>
      </c>
      <c r="C31" s="17">
        <v>5.0000000000000001E-4</v>
      </c>
      <c r="D31" s="29">
        <f>IF(Table5[[#This Row],[Mass (g)]]="","",Table5[[#This Row],[Mass (g)]]*VLOOKUP(Table5[[#This Row],[Nuclide]],Doedata,4)*37000000000)</f>
        <v>12.58373404</v>
      </c>
      <c r="E31" s="10" t="s">
        <v>820</v>
      </c>
      <c r="F31" s="10" t="s">
        <v>823</v>
      </c>
      <c r="G31" s="10">
        <v>7</v>
      </c>
      <c r="H31" s="10" t="s">
        <v>832</v>
      </c>
      <c r="I31" s="10">
        <v>1</v>
      </c>
      <c r="J31" s="25">
        <f>IF(Table5[[#This Row],[Activity (Bq)]]="","",Table5[[#This Row],[Activity (Bq)]]/37000000000)</f>
        <v>3.4010092000000001E-10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897</v>
      </c>
      <c r="B32" s="9" t="s">
        <v>849</v>
      </c>
      <c r="C32" s="17">
        <v>5.0000000000000001E-4</v>
      </c>
      <c r="D32" s="29">
        <f>IF(Table5[[#This Row],[Mass (g)]]="","",Table5[[#This Row],[Mass (g)]]*VLOOKUP(Table5[[#This Row],[Nuclide]],Doedata,4)*37000000000)</f>
        <v>12.58373404</v>
      </c>
      <c r="E32" s="10" t="s">
        <v>820</v>
      </c>
      <c r="F32" s="10" t="s">
        <v>823</v>
      </c>
      <c r="G32" s="10">
        <v>7</v>
      </c>
      <c r="H32" s="10" t="s">
        <v>832</v>
      </c>
      <c r="I32" s="10">
        <v>1</v>
      </c>
      <c r="J32" s="25">
        <f>IF(Table5[[#This Row],[Activity (Bq)]]="","",Table5[[#This Row],[Activity (Bq)]]/37000000000)</f>
        <v>3.4010092000000001E-10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898</v>
      </c>
      <c r="B33" s="9" t="s">
        <v>849</v>
      </c>
      <c r="C33" s="17">
        <v>2.9999999999999997E-4</v>
      </c>
      <c r="D33" s="29">
        <f>IF(Table5[[#This Row],[Mass (g)]]="","",Table5[[#This Row],[Mass (g)]]*VLOOKUP(Table5[[#This Row],[Nuclide]],Doedata,4)*37000000000)</f>
        <v>7.5502404239999992</v>
      </c>
      <c r="E33" s="10" t="s">
        <v>820</v>
      </c>
      <c r="F33" s="10" t="s">
        <v>823</v>
      </c>
      <c r="G33" s="10">
        <v>7</v>
      </c>
      <c r="H33" s="10" t="s">
        <v>832</v>
      </c>
      <c r="I33" s="10">
        <v>1</v>
      </c>
      <c r="J33" s="25">
        <f>IF(Table5[[#This Row],[Activity (Bq)]]="","",Table5[[#This Row],[Activity (Bq)]]/37000000000)</f>
        <v>2.0406055199999997E-10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899</v>
      </c>
      <c r="B34" s="9" t="s">
        <v>849</v>
      </c>
      <c r="C34" s="17">
        <v>2.9999999999999997E-4</v>
      </c>
      <c r="D34" s="29">
        <f>IF(Table5[[#This Row],[Mass (g)]]="","",Table5[[#This Row],[Mass (g)]]*VLOOKUP(Table5[[#This Row],[Nuclide]],Doedata,4)*37000000000)</f>
        <v>7.5502404239999992</v>
      </c>
      <c r="E34" s="10" t="s">
        <v>820</v>
      </c>
      <c r="F34" s="10" t="s">
        <v>823</v>
      </c>
      <c r="G34" s="10">
        <v>7</v>
      </c>
      <c r="H34" s="10" t="s">
        <v>832</v>
      </c>
      <c r="I34" s="10">
        <v>1</v>
      </c>
      <c r="J34" s="25">
        <f>IF(Table5[[#This Row],[Activity (Bq)]]="","",Table5[[#This Row],[Activity (Bq)]]/37000000000)</f>
        <v>2.0406055199999997E-10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900</v>
      </c>
      <c r="B35" s="9" t="s">
        <v>849</v>
      </c>
      <c r="C35" s="17">
        <v>2.9999999999999997E-4</v>
      </c>
      <c r="D35" s="29">
        <f>IF(Table5[[#This Row],[Mass (g)]]="","",Table5[[#This Row],[Mass (g)]]*VLOOKUP(Table5[[#This Row],[Nuclide]],Doedata,4)*37000000000)</f>
        <v>7.5502404239999992</v>
      </c>
      <c r="E35" s="10" t="s">
        <v>820</v>
      </c>
      <c r="F35" s="10" t="s">
        <v>823</v>
      </c>
      <c r="G35" s="10">
        <v>7</v>
      </c>
      <c r="H35" s="10" t="s">
        <v>832</v>
      </c>
      <c r="I35" s="10">
        <v>1</v>
      </c>
      <c r="J35" s="25">
        <f>IF(Table5[[#This Row],[Activity (Bq)]]="","",Table5[[#This Row],[Activity (Bq)]]/37000000000)</f>
        <v>2.0406055199999997E-10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901</v>
      </c>
      <c r="B36" s="9" t="s">
        <v>849</v>
      </c>
      <c r="C36" s="17">
        <v>4.0000000000000002E-4</v>
      </c>
      <c r="D36" s="29">
        <f>IF(Table5[[#This Row],[Mass (g)]]="","",Table5[[#This Row],[Mass (g)]]*VLOOKUP(Table5[[#This Row],[Nuclide]],Doedata,4)*37000000000)</f>
        <v>10.066987232000001</v>
      </c>
      <c r="E36" s="10" t="s">
        <v>820</v>
      </c>
      <c r="F36" s="10" t="s">
        <v>823</v>
      </c>
      <c r="G36" s="10">
        <v>7</v>
      </c>
      <c r="H36" s="10" t="s">
        <v>832</v>
      </c>
      <c r="I36" s="10">
        <v>1</v>
      </c>
      <c r="J36" s="25">
        <f>IF(Table5[[#This Row],[Activity (Bq)]]="","",Table5[[#This Row],[Activity (Bq)]]/37000000000)</f>
        <v>2.7208073600000002E-10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904</v>
      </c>
      <c r="B37" s="9" t="s">
        <v>849</v>
      </c>
      <c r="C37" s="17">
        <v>2.9999999999999997E-4</v>
      </c>
      <c r="D37" s="29">
        <f>IF(Table5[[#This Row],[Mass (g)]]="","",Table5[[#This Row],[Mass (g)]]*VLOOKUP(Table5[[#This Row],[Nuclide]],Doedata,4)*37000000000)</f>
        <v>7.5502404239999992</v>
      </c>
      <c r="E37" s="10" t="s">
        <v>820</v>
      </c>
      <c r="F37" s="10" t="s">
        <v>823</v>
      </c>
      <c r="G37" s="10">
        <v>7</v>
      </c>
      <c r="H37" s="10" t="s">
        <v>832</v>
      </c>
      <c r="I37" s="10">
        <v>1</v>
      </c>
      <c r="J37" s="25">
        <f>IF(Table5[[#This Row],[Activity (Bq)]]="","",Table5[[#This Row],[Activity (Bq)]]/37000000000)</f>
        <v>2.0406055199999997E-10</v>
      </c>
      <c r="AD37" s="28" t="s">
        <v>69</v>
      </c>
      <c r="AE37" s="16"/>
      <c r="AF37" s="16"/>
      <c r="AG37" s="16" t="s">
        <v>862</v>
      </c>
      <c r="AH37" s="16"/>
    </row>
    <row r="38" spans="1:34">
      <c r="A38" s="9" t="s">
        <v>902</v>
      </c>
      <c r="B38" s="9" t="s">
        <v>849</v>
      </c>
      <c r="C38" s="17">
        <v>2.0000000000000001E-4</v>
      </c>
      <c r="D38" s="29">
        <f>IF(Table5[[#This Row],[Mass (g)]]="","",Table5[[#This Row],[Mass (g)]]*VLOOKUP(Table5[[#This Row],[Nuclide]],Doedata,4)*37000000000)</f>
        <v>5.0334936160000003</v>
      </c>
      <c r="E38" s="10" t="s">
        <v>820</v>
      </c>
      <c r="F38" s="10" t="s">
        <v>823</v>
      </c>
      <c r="G38" s="10">
        <v>7</v>
      </c>
      <c r="H38" s="10" t="s">
        <v>832</v>
      </c>
      <c r="I38" s="10">
        <v>1</v>
      </c>
      <c r="J38" s="25">
        <f>IF(Table5[[#This Row],[Activity (Bq)]]="","",Table5[[#This Row],[Activity (Bq)]]/37000000000)</f>
        <v>1.3604036800000001E-10</v>
      </c>
      <c r="AD38" s="28" t="s">
        <v>70</v>
      </c>
      <c r="AE38" s="16"/>
      <c r="AF38" s="16"/>
      <c r="AG38" s="16" t="s">
        <v>863</v>
      </c>
      <c r="AH38" s="16"/>
    </row>
    <row r="39" spans="1:34">
      <c r="A39" s="9" t="s">
        <v>903</v>
      </c>
      <c r="B39" s="9" t="s">
        <v>849</v>
      </c>
      <c r="C39" s="17">
        <v>2.0000000000000001E-4</v>
      </c>
      <c r="D39" s="29">
        <f>IF(Table5[[#This Row],[Mass (g)]]="","",Table5[[#This Row],[Mass (g)]]*VLOOKUP(Table5[[#This Row],[Nuclide]],Doedata,4)*37000000000)</f>
        <v>5.0334936160000003</v>
      </c>
      <c r="E39" s="10" t="s">
        <v>820</v>
      </c>
      <c r="F39" s="10" t="s">
        <v>823</v>
      </c>
      <c r="G39" s="10">
        <v>7</v>
      </c>
      <c r="H39" s="10" t="s">
        <v>832</v>
      </c>
      <c r="I39" s="10">
        <v>1</v>
      </c>
      <c r="J39" s="25">
        <f>IF(Table5[[#This Row],[Activity (Bq)]]="","",Table5[[#This Row],[Activity (Bq)]]/37000000000)</f>
        <v>1.3604036800000001E-10</v>
      </c>
      <c r="AD39" s="28" t="s">
        <v>71</v>
      </c>
      <c r="AE39" s="16"/>
      <c r="AF39" s="16"/>
      <c r="AG39" s="16" t="s">
        <v>829</v>
      </c>
      <c r="AH39" s="16"/>
    </row>
    <row r="40" spans="1:34">
      <c r="A40" s="9" t="s">
        <v>905</v>
      </c>
      <c r="B40" s="9" t="s">
        <v>849</v>
      </c>
      <c r="C40" s="17">
        <v>2.0000000000000001E-4</v>
      </c>
      <c r="D40" s="29">
        <f>IF(Table5[[#This Row],[Mass (g)]]="","",Table5[[#This Row],[Mass (g)]]*VLOOKUP(Table5[[#This Row],[Nuclide]],Doedata,4)*37000000000)</f>
        <v>5.0334936160000003</v>
      </c>
      <c r="E40" s="10" t="s">
        <v>820</v>
      </c>
      <c r="F40" s="10" t="s">
        <v>823</v>
      </c>
      <c r="G40" s="10">
        <v>7</v>
      </c>
      <c r="H40" s="10" t="s">
        <v>832</v>
      </c>
      <c r="I40" s="10">
        <v>1</v>
      </c>
      <c r="J40" s="25">
        <f>IF(Table5[[#This Row],[Activity (Bq)]]="","",Table5[[#This Row],[Activity (Bq)]]/37000000000)</f>
        <v>1.3604036800000001E-10</v>
      </c>
      <c r="AD40" s="28" t="s">
        <v>72</v>
      </c>
      <c r="AE40" s="16"/>
      <c r="AF40" s="16"/>
      <c r="AG40" s="16" t="s">
        <v>830</v>
      </c>
      <c r="AH40" s="16"/>
    </row>
    <row r="41" spans="1:34">
      <c r="A41" s="9" t="s">
        <v>906</v>
      </c>
      <c r="B41" s="9" t="s">
        <v>849</v>
      </c>
      <c r="C41" s="17">
        <v>2.0000000000000001E-4</v>
      </c>
      <c r="D41" s="29">
        <f>IF(Table5[[#This Row],[Mass (g)]]="","",Table5[[#This Row],[Mass (g)]]*VLOOKUP(Table5[[#This Row],[Nuclide]],Doedata,4)*37000000000)</f>
        <v>5.0334936160000003</v>
      </c>
      <c r="E41" s="10" t="s">
        <v>820</v>
      </c>
      <c r="F41" s="10" t="s">
        <v>823</v>
      </c>
      <c r="G41" s="10">
        <v>7</v>
      </c>
      <c r="H41" s="10" t="s">
        <v>832</v>
      </c>
      <c r="I41" s="10">
        <v>1</v>
      </c>
      <c r="J41" s="25">
        <f>IF(Table5[[#This Row],[Activity (Bq)]]="","",Table5[[#This Row],[Activity (Bq)]]/37000000000)</f>
        <v>1.3604036800000001E-10</v>
      </c>
      <c r="AD41" s="28" t="s">
        <v>51</v>
      </c>
      <c r="AE41" s="16"/>
      <c r="AF41" s="16"/>
      <c r="AG41" s="16" t="s">
        <v>831</v>
      </c>
      <c r="AH41" s="16"/>
    </row>
    <row r="42" spans="1:34">
      <c r="A42" s="9" t="s">
        <v>907</v>
      </c>
      <c r="B42" s="9" t="s">
        <v>849</v>
      </c>
      <c r="C42" s="17">
        <v>2.0000000000000001E-4</v>
      </c>
      <c r="D42" s="29">
        <f>IF(Table5[[#This Row],[Mass (g)]]="","",Table5[[#This Row],[Mass (g)]]*VLOOKUP(Table5[[#This Row],[Nuclide]],Doedata,4)*37000000000)</f>
        <v>5.0334936160000003</v>
      </c>
      <c r="E42" s="10" t="s">
        <v>820</v>
      </c>
      <c r="F42" s="10" t="s">
        <v>823</v>
      </c>
      <c r="G42" s="10">
        <v>7</v>
      </c>
      <c r="H42" s="10" t="s">
        <v>832</v>
      </c>
      <c r="I42" s="10">
        <v>1</v>
      </c>
      <c r="J42" s="25">
        <f>IF(Table5[[#This Row],[Activity (Bq)]]="","",Table5[[#This Row],[Activity (Bq)]]/37000000000)</f>
        <v>1.3604036800000001E-10</v>
      </c>
      <c r="AD42" s="28" t="s">
        <v>73</v>
      </c>
      <c r="AE42" s="16"/>
      <c r="AF42" s="16"/>
      <c r="AG42" s="16" t="s">
        <v>832</v>
      </c>
      <c r="AH42" s="16"/>
    </row>
    <row r="43" spans="1:34">
      <c r="A43" s="9" t="s">
        <v>908</v>
      </c>
      <c r="B43" s="9" t="s">
        <v>849</v>
      </c>
      <c r="C43" s="17">
        <v>2.0000000000000001E-4</v>
      </c>
      <c r="D43" s="29">
        <f>IF(Table5[[#This Row],[Mass (g)]]="","",Table5[[#This Row],[Mass (g)]]*VLOOKUP(Table5[[#This Row],[Nuclide]],Doedata,4)*37000000000)</f>
        <v>5.0334936160000003</v>
      </c>
      <c r="E43" s="10" t="s">
        <v>820</v>
      </c>
      <c r="F43" s="10" t="s">
        <v>823</v>
      </c>
      <c r="G43" s="10">
        <v>7</v>
      </c>
      <c r="H43" s="10" t="s">
        <v>832</v>
      </c>
      <c r="I43" s="10">
        <v>1</v>
      </c>
      <c r="J43" s="25">
        <f>IF(Table5[[#This Row],[Activity (Bq)]]="","",Table5[[#This Row],[Activity (Bq)]]/37000000000)</f>
        <v>1.3604036800000001E-10</v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2013-05-21T17:47:54Z</dcterms:modified>
</cp:coreProperties>
</file>