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5580" yWindow="0" windowWidth="27760" windowHeight="191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<sst xmlns="http://schemas.openxmlformats.org/spreadsheetml/2006/main" count="3278" uniqueCount="897">
  <si>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</si>
  <si>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</si>
  <si>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</si>
  <si>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</si>
  <si>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</si>
  <si>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</si>
  <si>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</si>
  <si>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</si>
  <si>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</si>
  <si>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</si>
  <si>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</si>
  <si>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</si>
  <si>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</si>
  <si>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</si>
  <si>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</si>
  <si>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</si>
  <si>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</si>
  <si>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</si>
  <si>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</si>
  <si>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</si>
  <si>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</si>
  <si>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</si>
  <si>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</si>
  <si>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</si>
  <si>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</si>
  <si>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</si>
  <si>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</si>
  <si>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</si>
  <si>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</si>
  <si>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</si>
  <si>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</si>
  <si>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</si>
  <si>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</si>
  <si>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</si>
  <si>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</si>
  <si>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</si>
  <si>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</si>
  <si>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</si>
  <si>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</si>
  <si>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</si>
  <si>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</si>
  <si>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</si>
  <si>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</si>
  <si>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</si>
  <si>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</si>
  <si>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</si>
  <si>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</si>
  <si>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</si>
  <si>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</si>
  <si>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</si>
  <si>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</si>
  <si>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</si>
  <si>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</si>
  <si>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</si>
  <si>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</si>
  <si>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</si>
  <si>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</si>
  <si>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</si>
  <si>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</si>
  <si>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</si>
  <si>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</si>
  <si>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</si>
  <si>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</si>
  <si>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</si>
  <si>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</si>
  <si>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</si>
  <si>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</si>
  <si>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</si>
  <si>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</si>
  <si>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</si>
  <si>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</si>
  <si>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</si>
  <si>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</si>
  <si>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</si>
  <si>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</si>
  <si>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</si>
  <si>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</si>
  <si>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</si>
  <si>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</si>
  <si>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</si>
  <si>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</si>
  <si>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</si>
  <si>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</si>
  <si>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</si>
  <si>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</si>
  <si>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</si>
  <si>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</si>
  <si>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</si>
  <si>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</si>
  <si>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</si>
  <si>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</si>
  <si>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</si>
  <si>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</si>
  <si>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</si>
  <si>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</si>
  <si>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</si>
  <si>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</si>
  <si>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</si>
  <si>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</si>
  <si>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</si>
  <si>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</si>
  <si>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</si>
  <si>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</si>
  <si>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</si>
  <si>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</si>
  <si>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</si>
  <si>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</si>
  <si>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</si>
  <si>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</si>
  <si>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</si>
  <si>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</si>
  <si>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</si>
  <si>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</si>
  <si>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</si>
  <si>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</si>
  <si>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</si>
  <si>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</si>
  <si>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</si>
  <si>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</si>
  <si>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</si>
  <si>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</si>
  <si>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</si>
  <si>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</si>
  <si>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</si>
  <si>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</si>
  <si>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</si>
  <si>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</si>
  <si>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</si>
  <si>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</si>
  <si>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</si>
  <si>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</si>
  <si>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</si>
  <si>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</si>
  <si>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</si>
  <si>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</si>
  <si>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</si>
  <si>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</si>
  <si>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</si>
  <si>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</si>
  <si>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</si>
  <si>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</si>
  <si>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</si>
  <si>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</si>
  <si>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</si>
  <si>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</si>
  <si>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</si>
  <si>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</si>
  <si>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</si>
  <si>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</si>
  <si>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</si>
  <si>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</si>
  <si>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</si>
  <si>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</si>
  <si>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</si>
  <si>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</si>
  <si>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</si>
  <si>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</si>
  <si>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</si>
  <si>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</si>
  <si>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</si>
  <si>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</si>
  <si>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</si>
  <si>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</si>
  <si>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</si>
  <si>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</si>
  <si>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</si>
  <si>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</si>
  <si>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</si>
  <si>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</si>
  <si>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</si>
  <si>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</si>
  <si>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</si>
  <si>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</si>
  <si>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</si>
  <si>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</si>
  <si>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</si>
  <si>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</si>
  <si>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</si>
  <si>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</si>
  <si>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</si>
  <si>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</si>
  <si>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</si>
  <si>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</si>
  <si>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</si>
  <si>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</si>
  <si>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</si>
  <si>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</si>
  <si>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</si>
  <si>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</si>
  <si>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</si>
  <si>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</si>
  <si>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</si>
  <si>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</si>
  <si>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</si>
  <si>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</si>
  <si>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</si>
  <si>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</si>
  <si>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</si>
  <si>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</si>
  <si>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</si>
  <si>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</si>
  <si>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</si>
  <si>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</si>
  <si>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</si>
  <si>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</si>
  <si>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</si>
  <si>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</si>
  <si>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</si>
  <si>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</si>
  <si>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</si>
  <si>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</si>
  <si>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</si>
  <si>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</si>
  <si>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</si>
  <si>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</si>
  <si>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</si>
  <si>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</si>
  <si>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</si>
  <si>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</si>
  <si>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</si>
  <si>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</si>
  <si>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</si>
  <si>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</si>
  <si>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</si>
  <si>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</si>
  <si>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</si>
  <si>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</si>
  <si>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</si>
  <si>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</si>
  <si>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</si>
  <si>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</si>
  <si>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</si>
  <si>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</si>
  <si>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</si>
  <si>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</si>
  <si>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</si>
  <si>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</si>
  <si>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</si>
  <si>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</si>
  <si>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</si>
  <si>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</si>
  <si>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</si>
  <si>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</si>
  <si>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</si>
  <si>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</si>
  <si>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</si>
  <si>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</si>
  <si>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</si>
  <si>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</si>
  <si>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</si>
  <si>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</si>
  <si>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</si>
  <si>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</si>
  <si>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</si>
  <si>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</si>
  <si>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</si>
  <si>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</si>
  <si>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</si>
  <si>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</si>
  <si>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</si>
  <si>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</si>
  <si>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</si>
  <si>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</si>
  <si>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</si>
  <si>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</si>
  <si>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</si>
  <si>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</si>
  <si>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</si>
  <si>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</si>
  <si>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</si>
  <si>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</si>
  <si>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</si>
  <si>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</si>
  <si>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</si>
  <si>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</si>
  <si>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</si>
  <si>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</si>
  <si>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</si>
  <si>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</si>
  <si>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</si>
  <si>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</si>
  <si>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</si>
  <si>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</si>
  <si>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</si>
  <si>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</si>
  <si>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</si>
  <si>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</si>
  <si>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</si>
  <si>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</si>
  <si>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</si>
  <si>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</si>
  <si>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</si>
  <si>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</si>
  <si>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</si>
  <si>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</si>
  <si>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</si>
  <si>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</si>
  <si>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</si>
  <si>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</si>
  <si>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</si>
  <si>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</si>
  <si>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</si>
  <si>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</si>
  <si>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</si>
  <si>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</si>
  <si>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</si>
  <si>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</si>
  <si>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</si>
  <si>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</si>
  <si>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</si>
  <si>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</si>
  <si>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</si>
  <si>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</si>
  <si>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</si>
  <si>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</si>
  <si>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</si>
  <si>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</si>
  <si>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</si>
  <si>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</si>
  <si>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</si>
  <si>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</si>
  <si>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</si>
  <si>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</si>
  <si>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</si>
  <si>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</si>
  <si>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</si>
  <si>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</si>
  <si>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</si>
  <si>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</si>
  <si>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</si>
  <si>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</si>
  <si>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</si>
  <si>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</si>
  <si>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</si>
  <si>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</si>
  <si>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</si>
  <si>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</si>
  <si>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</si>
  <si>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</si>
  <si>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</si>
  <si>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</si>
  <si>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</si>
  <si>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</si>
  <si>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</si>
  <si>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</si>
  <si>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</si>
  <si>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</si>
  <si>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</si>
  <si>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</si>
  <si>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</si>
  <si>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</si>
  <si>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</si>
  <si>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</si>
  <si>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</si>
  <si>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</si>
  <si>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</si>
  <si>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</si>
  <si>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</si>
  <si>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</si>
  <si>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</si>
  <si>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</si>
  <si>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</si>
  <si>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</si>
  <si>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</si>
  <si>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</si>
  <si>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</si>
  <si>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</si>
  <si>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</si>
  <si>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</si>
  <si>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</si>
  <si>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</si>
  <si>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</si>
  <si>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</si>
  <si>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</si>
  <si>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</si>
  <si>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</si>
  <si>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</si>
  <si>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</si>
  <si>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</si>
  <si>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</si>
  <si>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</si>
  <si>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</si>
  <si>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</si>
  <si>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</si>
  <si>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</si>
  <si>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</si>
  <si>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</si>
  <si>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</si>
  <si>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</si>
  <si>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</si>
  <si>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</si>
  <si>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</si>
  <si>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</si>
  <si>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</si>
  <si>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</si>
  <si>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</si>
  <si>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</si>
  <si>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</si>
  <si>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</si>
  <si>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</si>
  <si>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</si>
  <si>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</si>
  <si>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</si>
  <si>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</si>
  <si>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</si>
  <si>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</si>
  <si>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</si>
  <si>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</si>
  <si>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</si>
  <si>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</si>
  <si>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</si>
  <si>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</si>
  <si>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</si>
  <si>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</si>
  <si>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</si>
  <si>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</si>
  <si>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</si>
  <si>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</si>
  <si>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</si>
  <si>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</si>
  <si>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</si>
  <si>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</si>
  <si>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</si>
  <si>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</si>
  <si>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</si>
  <si>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</si>
  <si>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</si>
  <si>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</si>
  <si>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</si>
  <si>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</si>
  <si>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</si>
  <si>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</si>
  <si>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</si>
  <si>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</si>
  <si>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</si>
  <si>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</si>
  <si>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</si>
  <si>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</si>
  <si>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</si>
  <si>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</si>
  <si>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</si>
  <si>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</si>
  <si>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</si>
  <si>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</si>
  <si>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</si>
  <si>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</si>
  <si>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</si>
  <si>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</si>
  <si>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</si>
  <si>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</si>
  <si>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</si>
  <si>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</si>
  <si>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</si>
  <si>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</si>
  <si>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</si>
  <si>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</si>
  <si>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</si>
  <si>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</si>
  <si>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</si>
  <si>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</si>
  <si>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</si>
  <si>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</si>
  <si>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</si>
  <si>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</si>
  <si>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</si>
  <si>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</si>
  <si>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</si>
  <si>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</si>
  <si>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</si>
  <si>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</si>
  <si>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</si>
  <si>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</si>
  <si>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</si>
  <si>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</si>
  <si>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</si>
  <si>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</si>
  <si>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</si>
  <si>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</si>
  <si>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</si>
  <si>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</si>
  <si>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</si>
  <si>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</si>
  <si>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</si>
  <si>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</si>
  <si>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</si>
  <si>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</si>
  <si>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</si>
  <si>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</si>
  <si>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</si>
  <si>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</si>
  <si>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</si>
  <si>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</si>
  <si>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</si>
  <si>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</si>
  <si>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</si>
  <si>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</si>
  <si>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</si>
  <si>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</si>
  <si>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</si>
  <si>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</si>
  <si>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</si>
  <si>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</si>
  <si>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</si>
  <si>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</si>
  <si>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</si>
  <si>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</si>
  <si>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</si>
  <si>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</si>
  <si>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</si>
  <si>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</si>
  <si>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</si>
  <si>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</si>
  <si>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</si>
  <si>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</si>
  <si>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</si>
  <si>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</si>
  <si>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</si>
  <si>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</si>
  <si>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</si>
  <si>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</si>
  <si>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</si>
  <si>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</si>
  <si>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</si>
  <si>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</si>
  <si>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</si>
  <si>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</si>
  <si>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</si>
  <si>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</si>
  <si>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</si>
  <si>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</si>
  <si>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</si>
  <si>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</si>
  <si>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</si>
  <si>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</si>
  <si>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</si>
  <si>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</si>
  <si>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</si>
  <si>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</si>
  <si>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</si>
  <si>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</si>
  <si>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</si>
  <si>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</si>
  <si>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</si>
  <si>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</si>
  <si>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</si>
  <si>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</si>
  <si>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</si>
  <si>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</si>
  <si>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</si>
  <si>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</si>
  <si>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</si>
  <si>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</si>
  <si>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</si>
  <si>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</si>
  <si>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</si>
  <si>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</si>
  <si>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</si>
  <si>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</si>
  <si>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</si>
  <si>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</si>
  <si>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</si>
  <si>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</si>
  <si>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</si>
  <si>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</si>
  <si>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</si>
  <si>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</si>
  <si>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</si>
  <si>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</si>
  <si>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</si>
  <si>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</si>
  <si>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</si>
  <si>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</si>
  <si>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</si>
  <si>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</si>
  <si>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</si>
  <si>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</si>
  <si>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</si>
  <si>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</si>
  <si>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</si>
  <si>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</si>
  <si>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</si>
  <si>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</si>
  <si>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</si>
  <si>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</si>
  <si>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</si>
  <si>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</si>
  <si>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</si>
  <si>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</si>
  <si>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</si>
  <si>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</si>
  <si>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</si>
  <si>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</si>
  <si>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</si>
  <si>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</si>
  <si>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</si>
  <si>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</si>
  <si>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</si>
  <si>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</si>
  <si>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</si>
  <si>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</si>
  <si>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</si>
  <si>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</si>
  <si>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</si>
  <si>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</si>
  <si>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</si>
  <si>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</si>
  <si>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</si>
  <si>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</si>
  <si>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</si>
  <si>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</si>
  <si>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</si>
  <si>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</si>
  <si>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</si>
  <si>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</si>
  <si>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</si>
  <si>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</si>
  <si>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</si>
  <si>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</si>
  <si>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</si>
  <si>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</si>
  <si>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</si>
  <si>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</si>
  <si>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</si>
  <si>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</si>
  <si>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</si>
  <si>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</si>
  <si>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</si>
  <si>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</si>
  <si>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</si>
  <si>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</si>
  <si>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</si>
  <si>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</si>
  <si>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</si>
  <si>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</si>
  <si>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</si>
  <si>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</si>
  <si>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</si>
  <si>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</si>
  <si>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</si>
  <si>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</si>
  <si>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</si>
  <si>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</si>
  <si>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</si>
  <si>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</si>
  <si>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</si>
  <si>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</si>
  <si>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</si>
  <si>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</si>
  <si>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</si>
  <si>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</si>
  <si>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</si>
  <si>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</si>
  <si>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</si>
  <si>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</si>
  <si>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</si>
  <si>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</si>
  <si>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</si>
  <si>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</si>
  <si>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</si>
  <si>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</si>
  <si>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</si>
  <si>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</si>
  <si>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</si>
  <si>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</si>
  <si>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</si>
  <si>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</si>
  <si>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</si>
  <si>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</si>
  <si>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</si>
  <si>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</si>
  <si>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</si>
  <si>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</si>
  <si>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</si>
  <si>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</si>
  <si>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</si>
  <si>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</si>
  <si>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</si>
  <si>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</si>
  <si>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</si>
  <si>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</si>
  <si>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</si>
  <si>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</si>
  <si>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</si>
  <si>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</si>
  <si>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</si>
  <si>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</si>
  <si>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</si>
  <si>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</si>
  <si>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</si>
  <si>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</si>
  <si>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</si>
  <si>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</si>
  <si>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</si>
  <si>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</si>
  <si>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</si>
  <si>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</si>
  <si>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</si>
  <si>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</si>
  <si>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</si>
  <si>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</si>
  <si>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</si>
  <si>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</si>
  <si>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</si>
  <si>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</si>
  <si>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</si>
  <si>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</si>
  <si>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</si>
  <si>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</si>
  <si>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</si>
  <si>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</si>
  <si>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</si>
  <si>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</si>
  <si>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</si>
  <si>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</si>
  <si>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</si>
  <si>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</si>
  <si>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</si>
  <si>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</si>
  <si>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</si>
  <si>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</si>
  <si>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</si>
  <si>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</si>
  <si>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</si>
  <si>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</si>
  <si>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</si>
  <si>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</si>
  <si>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</si>
  <si>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</si>
  <si>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</si>
  <si>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</si>
  <si>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</si>
  <si>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</si>
  <si>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</si>
  <si>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</si>
  <si>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</si>
  <si>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</si>
  <si>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</si>
  <si>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</si>
  <si>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</si>
  <si>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</si>
  <si>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</si>
  <si>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</si>
  <si>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</si>
  <si>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</si>
  <si>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</si>
  <si>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</si>
  <si>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</si>
  <si>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</si>
  <si>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</si>
  <si>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</si>
  <si>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</si>
  <si>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</si>
  <si>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</si>
  <si>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</si>
  <si>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</si>
  <si>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</si>
  <si>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</si>
  <si>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</si>
  <si>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</si>
  <si>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</si>
  <si>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</si>
  <si>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</si>
  <si>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</si>
  <si>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</si>
  <si>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</si>
  <si>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</si>
  <si>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</si>
  <si>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</si>
  <si>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</si>
  <si>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</si>
  <si>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</si>
  <si>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</si>
  <si>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</si>
  <si>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</si>
  <si>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</si>
  <si>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</si>
  <si>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</si>
  <si>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</si>
  <si>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</si>
  <si>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</si>
  <si>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</si>
  <si>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</si>
  <si>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</si>
  <si>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</si>
  <si>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</si>
  <si>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</si>
  <si>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</si>
  <si>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</si>
  <si>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</si>
  <si>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</si>
  <si>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</si>
  <si>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</si>
  <si>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</si>
  <si>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</si>
  <si>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</si>
  <si>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</si>
  <si>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</si>
  <si>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</si>
  <si>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</si>
  <si>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</si>
  <si>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</si>
  <si>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</si>
  <si>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</si>
  <si>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</si>
  <si>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</si>
  <si>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</si>
  <si>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</si>
  <si>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</si>
  <si>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</si>
  <si>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</si>
  <si>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</si>
  <si>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</si>
  <si>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</si>
  <si>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</si>
  <si>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</si>
  <si>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</si>
  <si>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</si>
  <si>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</si>
  <si>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</si>
  <si>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</si>
  <si>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</si>
  <si>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</si>
  <si>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</si>
  <si>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</si>
  <si>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</si>
  <si>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</si>
  <si>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</si>
  <si>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</si>
  <si>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</si>
  <si>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</si>
  <si>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</si>
  <si>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</si>
  <si>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</si>
  <si>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</si>
  <si>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</si>
  <si>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</si>
  <si>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</si>
  <si>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</si>
  <si>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</si>
  <si>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</si>
  <si>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</si>
  <si>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</si>
  <si>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</si>
  <si>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</si>
  <si>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</si>
  <si>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</si>
  <si>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</si>
  <si>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</si>
  <si>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</si>
  <si>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</si>
  <si>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</si>
  <si>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</si>
  <si>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</si>
  <si>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</si>
  <si>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</si>
  <si>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</si>
  <si>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</si>
  <si>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</si>
  <si>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</si>
  <si>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</si>
  <si>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</si>
  <si>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</si>
  <si>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</si>
  <si>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</si>
  <si>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</si>
  <si>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</si>
  <si>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</si>
  <si>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</si>
  <si>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</si>
  <si>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</si>
  <si>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</si>
  <si>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</si>
  <si>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</si>
  <si>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</si>
  <si>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</si>
  <si>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</si>
  <si>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</si>
  <si>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</si>
  <si>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</si>
  <si>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</si>
  <si>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</si>
  <si>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</si>
  <si>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</si>
  <si>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</si>
  <si>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</si>
  <si>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</si>
  <si>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</si>
  <si>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</si>
  <si>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</si>
  <si>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3480-3666</t>
  </si>
  <si>
    <t>in progress</t>
  </si>
  <si>
    <t>solid</t>
  </si>
  <si>
    <t>CD1</t>
  </si>
  <si>
    <t>UJ121</t>
  </si>
  <si>
    <t>01/02/2013</t>
  </si>
  <si>
    <t>eleven two</t>
  </si>
  <si>
    <t>ANSTO-1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</si>
</sst>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C1" zoomScale="125" zoomScaleNormal="125" zoomScalePageLayoutView="125" workbookViewId="0">
      <pane ySplit="23" topLeftCell="A24" activePane="bottomLeft" state="frozenSplit"/>
      <selection activeCell="C5" sqref="C5"/>
      <selection pane="bottomLeft" activeCell="K23" sqref="K23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889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895</v>
      </c>
      <c r="C15" s="9" t="s">
        <v>854</v>
      </c>
    </row>
    <row r="16" spans="1:3">
      <c r="A16" s="17" t="s">
        <v>40</v>
      </c>
      <c r="B16" s="13">
        <v>41306</v>
      </c>
      <c r="C16" s="9" t="s">
        <v>854</v>
      </c>
    </row>
    <row r="17" spans="1:34">
      <c r="A17" s="17" t="s">
        <v>811</v>
      </c>
      <c r="B17" s="40">
        <v>41311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C24" s="18"/>
      <c r="D24" s="31" t="str">
        <f>IF(Table5[[#This Row],[Mass (g)]]="","",Table5[[#This Row],[Mass (g)]]*VLOOKUP(Table5[[#This Row],[Nuclide]],Doedata,4)*37000000000)</f>
        <v/>
      </c>
      <c r="I24" s="10"/>
      <c r="J24" s="26" t="str">
        <f>IF(Table5[[#This Row],[Activity (Bq)]]="","",Table5[[#This Row],[Activity (Bq)]]/37000000000)</f>
        <v/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849</v>
      </c>
      <c r="C25" s="18">
        <v>1</v>
      </c>
      <c r="D25" s="31">
        <f>IF(Table5[[#This Row],[Mass (g)]]="","",Table5[[#This Row],[Mass (g)]]*VLOOKUP(Table5[[#This Row],[Nuclide]],Doedata,4)*37000000000)</f>
        <v>25167.468079999999</v>
      </c>
      <c r="E25" s="10" t="s">
        <v>891</v>
      </c>
      <c r="F25" s="10" t="s">
        <v>31</v>
      </c>
      <c r="G25" s="10">
        <v>7</v>
      </c>
      <c r="H25" s="10" t="s">
        <v>32</v>
      </c>
      <c r="I25" s="10" t="s">
        <v>892</v>
      </c>
      <c r="J25" s="26">
        <f>IF(Table5[[#This Row],[Activity (Bq)]]="","",Table5[[#This Row],[Activity (Bq)]]/37000000000)</f>
        <v>6.8020183999999997E-7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896</v>
      </c>
      <c r="B26" s="9" t="s">
        <v>452</v>
      </c>
      <c r="C26" s="18">
        <v>1.9E-2</v>
      </c>
      <c r="D26" s="31">
        <f>IF(Table5[[#This Row],[Mass (g)]]="","",Table5[[#This Row],[Mass (g)]]*VLOOKUP(Table5[[#This Row],[Nuclide]],Doedata,4)*37000000000)</f>
        <v>495615</v>
      </c>
      <c r="E26" s="10" t="s">
        <v>30</v>
      </c>
      <c r="F26" s="10" t="s">
        <v>31</v>
      </c>
      <c r="G26" s="10">
        <v>7</v>
      </c>
      <c r="H26" s="10" t="s">
        <v>32</v>
      </c>
      <c r="I26" s="10" t="s">
        <v>892</v>
      </c>
      <c r="J26" s="26">
        <f>IF(Table5[[#This Row],[Activity (Bq)]]="","",Table5[[#This Row],[Activity (Bq)]]/37000000000)</f>
        <v>1.3395E-5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18">
        <v>3.5999999999999999E-7</v>
      </c>
      <c r="D27" s="31">
        <f>IF(Table5[[#This Row],[Mass (g)]]="","",Table5[[#This Row],[Mass (g)]]*VLOOKUP(Table5[[#This Row],[Nuclide]],Doedata,4)*37000000000)</f>
        <v>227772</v>
      </c>
      <c r="E27" s="10" t="s">
        <v>30</v>
      </c>
      <c r="F27" s="10" t="s">
        <v>31</v>
      </c>
      <c r="G27" s="10">
        <v>7</v>
      </c>
      <c r="H27" s="10" t="s">
        <v>32</v>
      </c>
      <c r="I27" s="10" t="s">
        <v>892</v>
      </c>
      <c r="J27" s="26">
        <f>IF(Table5[[#This Row],[Activity (Bq)]]="","",Table5[[#This Row],[Activity (Bq)]]/37000000000)</f>
        <v>6.156E-6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18">
        <v>2.5040000000000001E-3</v>
      </c>
      <c r="D28" s="31">
        <f>IF(Table5[[#This Row],[Mass (g)]]="","",Table5[[#This Row],[Mass (g)]]*VLOOKUP(Table5[[#This Row],[Nuclide]],Doedata,4)*37000000000)</f>
        <v>5762705.6000000006</v>
      </c>
      <c r="E28" s="10" t="s">
        <v>30</v>
      </c>
      <c r="F28" s="10" t="s">
        <v>31</v>
      </c>
      <c r="G28" s="10">
        <v>7</v>
      </c>
      <c r="H28" s="10" t="s">
        <v>32</v>
      </c>
      <c r="I28" s="10" t="s">
        <v>892</v>
      </c>
      <c r="J28" s="26">
        <f>IF(Table5[[#This Row],[Activity (Bq)]]="","",Table5[[#This Row],[Activity (Bq)]]/37000000000)</f>
        <v>1.5574880000000002E-4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18">
        <v>1.6320000000000001E-4</v>
      </c>
      <c r="D29" s="31">
        <f>IF(Table5[[#This Row],[Mass (g)]]="","",Table5[[#This Row],[Mass (g)]]*VLOOKUP(Table5[[#This Row],[Nuclide]],Doedata,4)*37000000000)</f>
        <v>1376755.2000000002</v>
      </c>
      <c r="E29" s="10" t="s">
        <v>30</v>
      </c>
      <c r="F29" s="10" t="s">
        <v>31</v>
      </c>
      <c r="G29" s="10">
        <v>7</v>
      </c>
      <c r="H29" s="10" t="s">
        <v>32</v>
      </c>
      <c r="I29" s="10" t="s">
        <v>892</v>
      </c>
      <c r="J29" s="26">
        <f>IF(Table5[[#This Row],[Activity (Bq)]]="","",Table5[[#This Row],[Activity (Bq)]]/37000000000)</f>
        <v>3.7209600000000004E-5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18">
        <v>6.2399999999999999E-5</v>
      </c>
      <c r="D30" s="31">
        <f>IF(Table5[[#This Row],[Mass (g)]]="","",Table5[[#This Row],[Mass (g)]]*VLOOKUP(Table5[[#This Row],[Nuclide]],Doedata,4)*37000000000)</f>
        <v>237806400</v>
      </c>
      <c r="E30" s="10" t="s">
        <v>30</v>
      </c>
      <c r="F30" s="10" t="s">
        <v>31</v>
      </c>
      <c r="G30" s="10">
        <v>7</v>
      </c>
      <c r="H30" s="10" t="s">
        <v>32</v>
      </c>
      <c r="I30" s="10" t="s">
        <v>892</v>
      </c>
      <c r="J30" s="26">
        <f>IF(Table5[[#This Row],[Activity (Bq)]]="","",Table5[[#This Row],[Activity (Bq)]]/37000000000)</f>
        <v>6.4272000000000001E-3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537</v>
      </c>
      <c r="C31" s="18">
        <v>6.6400000000000002E-7</v>
      </c>
      <c r="D31" s="31">
        <f>IF(Table5[[#This Row],[Mass (g)]]="","",Table5[[#This Row],[Mass (g)]]*VLOOKUP(Table5[[#This Row],[Nuclide]],Doedata,4)*37000000000)</f>
        <v>96.552240000000012</v>
      </c>
      <c r="E31" s="10" t="s">
        <v>30</v>
      </c>
      <c r="F31" s="10" t="s">
        <v>31</v>
      </c>
      <c r="G31" s="10">
        <v>7</v>
      </c>
      <c r="H31" s="10" t="s">
        <v>32</v>
      </c>
      <c r="I31" s="10" t="s">
        <v>892</v>
      </c>
      <c r="J31" s="26">
        <f>IF(Table5[[#This Row],[Activity (Bq)]]="","",Table5[[#This Row],[Activity (Bq)]]/37000000000)</f>
        <v>2.6095200000000003E-9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77</v>
      </c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2013-01-28T17:51:39Z</dcterms:modified>
</cp:coreProperties>
</file>