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240" yWindow="4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<sst xmlns="http://schemas.openxmlformats.org/spreadsheetml/2006/main" count="3304" uniqueCount="904">
  <si>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</si>
  <si>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</si>
  <si>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</si>
  <si>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</si>
  <si>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</si>
  <si>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</si>
  <si>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</si>
  <si>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</si>
  <si>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</si>
  <si>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</si>
  <si>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</si>
  <si>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</si>
  <si>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</si>
  <si>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</si>
  <si>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</si>
  <si>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</si>
  <si>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</si>
  <si>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</si>
  <si>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</si>
  <si>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</si>
  <si>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</si>
  <si>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</si>
  <si>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</si>
  <si>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</si>
  <si>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</si>
  <si>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</si>
  <si>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</si>
  <si>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</si>
  <si>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</si>
  <si>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</si>
  <si>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</si>
  <si>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</si>
  <si>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</si>
  <si>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</si>
  <si>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</si>
  <si>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</si>
  <si>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</si>
  <si>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</si>
  <si>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</si>
  <si>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</si>
  <si>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</si>
  <si>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</si>
  <si>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</si>
  <si>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</si>
  <si>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</si>
  <si>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</si>
  <si>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</si>
  <si>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</si>
  <si>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</si>
  <si>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</si>
  <si>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</si>
  <si>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</si>
  <si>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</si>
  <si>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</si>
  <si>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</si>
  <si>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</si>
  <si>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</si>
  <si>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</si>
  <si>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</si>
  <si>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</si>
  <si>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</si>
  <si>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</si>
  <si>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</si>
  <si>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</si>
  <si>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</si>
  <si>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</si>
  <si>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</si>
  <si>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</si>
  <si>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</si>
  <si>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</si>
  <si>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</si>
  <si>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</si>
  <si>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</si>
  <si>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</si>
  <si>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</si>
  <si>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</si>
  <si>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</si>
  <si>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</si>
  <si>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</si>
  <si>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</si>
  <si>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</si>
  <si>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</si>
  <si>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</si>
  <si>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</si>
  <si>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</si>
  <si>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</si>
  <si>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</si>
  <si>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</si>
  <si>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</si>
  <si>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</si>
  <si>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</si>
  <si>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</si>
  <si>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</si>
  <si>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</si>
  <si>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</si>
  <si>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</si>
  <si>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</si>
  <si>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</si>
  <si>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</si>
  <si>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</si>
  <si>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</si>
  <si>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</si>
  <si>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</si>
  <si>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</si>
  <si>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</si>
  <si>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</si>
  <si>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</si>
  <si>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</si>
  <si>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</si>
  <si>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</si>
  <si>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</si>
  <si>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</si>
  <si>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</si>
  <si>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</si>
  <si>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</si>
  <si>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</si>
  <si>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</si>
  <si>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</si>
  <si>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</si>
  <si>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</si>
  <si>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</si>
  <si>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</si>
  <si>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</si>
  <si>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</si>
  <si>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</si>
  <si>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</si>
  <si>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</si>
  <si>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</si>
  <si>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</si>
  <si>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</si>
  <si>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</si>
  <si>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</si>
  <si>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</si>
  <si>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</si>
  <si>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</si>
  <si>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</si>
  <si>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</si>
  <si>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</si>
  <si>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</si>
  <si>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</si>
  <si>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</si>
  <si>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</si>
  <si>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</si>
  <si>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</si>
  <si>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</si>
  <si>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</si>
  <si>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</si>
  <si>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</si>
  <si>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</si>
  <si>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</si>
  <si>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</si>
  <si>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</si>
  <si>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</si>
  <si>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</si>
  <si>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</si>
  <si>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</si>
  <si>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</si>
  <si>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</si>
  <si>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</si>
  <si>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</si>
  <si>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</si>
  <si>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</si>
  <si>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</si>
  <si>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</si>
  <si>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</si>
  <si>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</si>
  <si>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</si>
  <si>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</si>
  <si>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</si>
  <si>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</si>
  <si>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</si>
  <si>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</si>
  <si>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</si>
  <si>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</si>
  <si>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</si>
  <si>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</si>
  <si>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</si>
  <si>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</si>
  <si>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</si>
  <si>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</si>
  <si>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</si>
  <si>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</si>
  <si>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</si>
  <si>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</si>
  <si>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</si>
  <si>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</si>
  <si>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</si>
  <si>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</si>
  <si>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</si>
  <si>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</si>
  <si>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</si>
  <si>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</si>
  <si>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</si>
  <si>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</si>
  <si>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</si>
  <si>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</si>
  <si>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</si>
  <si>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</si>
  <si>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</si>
  <si>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</si>
  <si>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</si>
  <si>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</si>
  <si>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</si>
  <si>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</si>
  <si>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</si>
  <si>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</si>
  <si>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</si>
  <si>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</si>
  <si>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</si>
  <si>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</si>
  <si>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</si>
  <si>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</si>
  <si>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</si>
  <si>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</si>
  <si>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</si>
  <si>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</si>
  <si>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</si>
  <si>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</si>
  <si>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</si>
  <si>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</si>
  <si>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</si>
  <si>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</si>
  <si>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</si>
  <si>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</si>
  <si>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</si>
  <si>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</si>
  <si>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</si>
  <si>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</si>
  <si>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</si>
  <si>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</si>
  <si>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</si>
  <si>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</si>
  <si>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</si>
  <si>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</si>
  <si>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</si>
  <si>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</si>
  <si>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</si>
  <si>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</si>
  <si>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</si>
  <si>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</si>
  <si>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</si>
  <si>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</si>
  <si>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</si>
  <si>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</si>
  <si>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</si>
  <si>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</si>
  <si>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</si>
  <si>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</si>
  <si>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</si>
  <si>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</si>
  <si>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</si>
  <si>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</si>
  <si>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</si>
  <si>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</si>
  <si>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</si>
  <si>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</si>
  <si>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</si>
  <si>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</si>
  <si>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</si>
  <si>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</si>
  <si>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</si>
  <si>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</si>
  <si>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</si>
  <si>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</si>
  <si>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</si>
  <si>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</si>
  <si>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</si>
  <si>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</si>
  <si>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</si>
  <si>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</si>
  <si>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</si>
  <si>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</si>
  <si>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</si>
  <si>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</si>
  <si>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</si>
  <si>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</si>
  <si>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</si>
  <si>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</si>
  <si>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</si>
  <si>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</si>
  <si>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</si>
  <si>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</si>
  <si>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</si>
  <si>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</si>
  <si>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</si>
  <si>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</si>
  <si>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</si>
  <si>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</si>
  <si>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</si>
  <si>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</si>
  <si>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</si>
  <si>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</si>
  <si>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</si>
  <si>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</si>
  <si>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</si>
  <si>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</si>
  <si>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</si>
  <si>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</si>
  <si>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</si>
  <si>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</si>
  <si>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</si>
  <si>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</si>
  <si>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</si>
  <si>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</si>
  <si>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</si>
  <si>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</si>
  <si>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</si>
  <si>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</si>
  <si>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</si>
  <si>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</si>
  <si>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</si>
  <si>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</si>
  <si>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</si>
  <si>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</si>
  <si>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</si>
  <si>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</si>
  <si>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</si>
  <si>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</si>
  <si>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</si>
  <si>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</si>
  <si>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</si>
  <si>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</si>
  <si>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</si>
  <si>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</si>
  <si>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</si>
  <si>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</si>
  <si>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</si>
  <si>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</si>
  <si>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</si>
  <si>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</si>
  <si>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</si>
  <si>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</si>
  <si>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</si>
  <si>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</si>
  <si>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</si>
  <si>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</si>
  <si>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</si>
  <si>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</si>
  <si>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</si>
  <si>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</si>
  <si>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</si>
  <si>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</si>
  <si>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</si>
  <si>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</si>
  <si>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</si>
  <si>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</si>
  <si>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</si>
  <si>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</si>
  <si>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</si>
  <si>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</si>
  <si>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</si>
  <si>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</si>
  <si>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</si>
  <si>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</si>
  <si>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</si>
  <si>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</si>
  <si>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</si>
  <si>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</si>
  <si>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</si>
  <si>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</si>
  <si>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</si>
  <si>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</si>
  <si>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</si>
  <si>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</si>
  <si>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</si>
  <si>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</si>
  <si>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</si>
  <si>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</si>
  <si>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</si>
  <si>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</si>
  <si>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</si>
  <si>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</si>
  <si>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</si>
  <si>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</si>
  <si>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</si>
  <si>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</si>
  <si>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</si>
  <si>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</si>
  <si>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</si>
  <si>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</si>
  <si>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</si>
  <si>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</si>
  <si>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</si>
  <si>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</si>
  <si>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</si>
  <si>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</si>
  <si>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</si>
  <si>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</si>
  <si>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</si>
  <si>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</si>
  <si>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</si>
  <si>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</si>
  <si>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</si>
  <si>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</si>
  <si>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</si>
  <si>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</si>
  <si>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</si>
  <si>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</si>
  <si>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</si>
  <si>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</si>
  <si>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</si>
  <si>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</si>
  <si>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</si>
  <si>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</si>
  <si>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</si>
  <si>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</si>
  <si>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</si>
  <si>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</si>
  <si>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</si>
  <si>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</si>
  <si>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</si>
  <si>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</si>
  <si>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</si>
  <si>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</si>
  <si>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</si>
  <si>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</si>
  <si>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</si>
  <si>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</si>
  <si>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</si>
  <si>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</si>
  <si>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</si>
  <si>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</si>
  <si>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</si>
  <si>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</si>
  <si>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</si>
  <si>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</si>
  <si>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</si>
  <si>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</si>
  <si>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</si>
  <si>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</si>
  <si>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</si>
  <si>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</si>
  <si>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</si>
  <si>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</si>
  <si>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</si>
  <si>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</si>
  <si>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</si>
  <si>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</si>
  <si>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</si>
  <si>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</si>
  <si>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</si>
  <si>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</si>
  <si>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</si>
  <si>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</si>
  <si>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</si>
  <si>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</si>
  <si>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</si>
  <si>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</si>
  <si>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</si>
  <si>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</si>
  <si>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</si>
  <si>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</si>
  <si>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</si>
  <si>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</si>
  <si>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</si>
  <si>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</si>
  <si>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</si>
  <si>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</si>
  <si>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</si>
  <si>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</si>
  <si>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</si>
  <si>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</si>
  <si>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</si>
  <si>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</si>
  <si>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</si>
  <si>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</si>
  <si>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</si>
  <si>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</si>
  <si>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</si>
  <si>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</si>
  <si>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</si>
  <si>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</si>
  <si>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</si>
  <si>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</si>
  <si>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</si>
  <si>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</si>
  <si>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</si>
  <si>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</si>
  <si>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</si>
  <si>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</si>
  <si>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</si>
  <si>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</si>
  <si>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</si>
  <si>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</si>
  <si>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</si>
  <si>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</si>
  <si>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</si>
  <si>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</si>
  <si>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</si>
  <si>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</si>
  <si>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</si>
  <si>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</si>
  <si>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</si>
  <si>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</si>
  <si>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</si>
  <si>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</si>
  <si>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</si>
  <si>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</si>
  <si>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</si>
  <si>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</si>
  <si>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</si>
  <si>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</si>
  <si>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</si>
  <si>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</si>
  <si>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</si>
  <si>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</si>
  <si>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</si>
  <si>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</si>
  <si>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</si>
  <si>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</si>
  <si>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</si>
  <si>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</si>
  <si>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</si>
  <si>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</si>
  <si>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</si>
  <si>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</si>
  <si>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</si>
  <si>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</si>
  <si>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</si>
  <si>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</si>
  <si>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</si>
  <si>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</si>
  <si>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</si>
  <si>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</si>
  <si>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</si>
  <si>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</si>
  <si>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</si>
  <si>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</si>
  <si>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</si>
  <si>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</si>
  <si>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</si>
  <si>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</si>
  <si>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</si>
  <si>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</si>
  <si>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</si>
  <si>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</si>
  <si>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</si>
  <si>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</si>
  <si>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</si>
  <si>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</si>
  <si>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</si>
  <si>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</si>
  <si>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</si>
  <si>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</si>
  <si>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</si>
  <si>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</si>
  <si>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</si>
  <si>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</si>
  <si>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</si>
  <si>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</si>
  <si>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</si>
  <si>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</si>
  <si>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</si>
  <si>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</si>
  <si>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</si>
  <si>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</si>
  <si>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</si>
  <si>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</si>
  <si>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</si>
  <si>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</si>
  <si>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</si>
  <si>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</si>
  <si>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</si>
  <si>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</si>
  <si>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</si>
  <si>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</si>
  <si>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</si>
  <si>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</si>
  <si>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</si>
  <si>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</si>
  <si>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</si>
  <si>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</si>
  <si>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</si>
  <si>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</si>
  <si>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</si>
  <si>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</si>
  <si>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</si>
  <si>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</si>
  <si>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</si>
  <si>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</si>
  <si>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</si>
  <si>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</si>
  <si>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</si>
  <si>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</si>
  <si>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</si>
  <si>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</si>
  <si>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</si>
  <si>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</si>
  <si>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</si>
  <si>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</si>
  <si>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</si>
  <si>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</si>
  <si>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</si>
  <si>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</si>
  <si>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</si>
  <si>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</si>
  <si>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</si>
  <si>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</si>
  <si>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</si>
  <si>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</si>
  <si>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</si>
  <si>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</si>
  <si>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</si>
  <si>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</si>
  <si>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</si>
  <si>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</si>
  <si>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</si>
  <si>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</si>
  <si>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</si>
  <si>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</si>
  <si>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</si>
  <si>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</si>
  <si>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</si>
  <si>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</si>
  <si>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</si>
  <si>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</si>
  <si>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</si>
  <si>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</si>
  <si>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</si>
  <si>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</si>
  <si>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</si>
  <si>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</si>
  <si>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</si>
  <si>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</si>
  <si>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</si>
  <si>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</si>
  <si>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</si>
  <si>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</si>
  <si>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</si>
  <si>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</si>
  <si>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</si>
  <si>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</si>
  <si>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</si>
  <si>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</si>
  <si>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</si>
  <si>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</si>
  <si>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</si>
  <si>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</si>
  <si>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</si>
  <si>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</si>
  <si>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</si>
  <si>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</si>
  <si>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</si>
  <si>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</si>
  <si>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</si>
  <si>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</si>
  <si>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</si>
  <si>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</si>
  <si>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</si>
  <si>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</si>
  <si>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</si>
  <si>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</si>
  <si>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</si>
  <si>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</si>
  <si>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</si>
  <si>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</si>
  <si>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</si>
  <si>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</si>
  <si>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</si>
  <si>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</si>
  <si>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</si>
  <si>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</si>
  <si>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</si>
  <si>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</si>
  <si>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</si>
  <si>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</si>
  <si>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</si>
  <si>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</si>
  <si>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</si>
  <si>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</si>
  <si>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</si>
  <si>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</si>
  <si>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</si>
  <si>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</si>
  <si>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</si>
  <si>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</si>
  <si>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</si>
  <si>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</si>
  <si>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</si>
  <si>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</si>
  <si>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</si>
  <si>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</si>
  <si>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</si>
  <si>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</si>
  <si>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</si>
  <si>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</si>
  <si>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</si>
  <si>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</si>
  <si>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</si>
  <si>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</si>
  <si>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</si>
  <si>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</si>
  <si>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</si>
  <si>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</si>
  <si>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</si>
  <si>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</si>
  <si>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</si>
  <si>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</si>
  <si>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</si>
  <si>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</si>
  <si>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</si>
  <si>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</si>
  <si>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</si>
  <si>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</si>
  <si>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</si>
  <si>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</si>
  <si>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</si>
  <si>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</si>
  <si>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</si>
  <si>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</si>
  <si>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</si>
  <si>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</si>
  <si>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</si>
  <si>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</si>
  <si>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</si>
  <si>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</si>
  <si>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</si>
  <si>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</si>
  <si>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</si>
  <si>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</si>
  <si>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</si>
  <si>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</si>
  <si>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</si>
  <si>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</si>
  <si>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</si>
  <si>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</si>
  <si>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</si>
  <si>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</si>
  <si>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</si>
  <si>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</si>
  <si>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</si>
  <si>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</si>
  <si>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</si>
  <si>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</si>
  <si>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</si>
  <si>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</si>
  <si>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</si>
  <si>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</si>
  <si>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</si>
  <si>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</si>
  <si>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</si>
  <si>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</si>
  <si>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</si>
  <si>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</si>
  <si>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</si>
  <si>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</si>
  <si>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</si>
  <si>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</si>
  <si>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</si>
  <si>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</si>
  <si>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</si>
  <si>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</si>
  <si>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</si>
  <si>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</si>
  <si>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</si>
  <si>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</si>
  <si>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</si>
  <si>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</si>
  <si>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</si>
  <si>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</si>
  <si>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</si>
  <si>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</si>
  <si>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</si>
  <si>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</si>
  <si>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</si>
  <si>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</si>
  <si>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</si>
  <si>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</si>
  <si>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</si>
  <si>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</si>
  <si>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</si>
  <si>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</si>
  <si>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</si>
  <si>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</si>
  <si>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</si>
  <si>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</si>
  <si>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</si>
  <si>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</si>
  <si>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</si>
  <si>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</si>
  <si>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</si>
  <si>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</si>
  <si>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</si>
  <si>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</si>
  <si>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</si>
  <si>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</si>
  <si>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</si>
  <si>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</si>
  <si>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</si>
  <si>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</si>
  <si>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</si>
  <si>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</si>
  <si>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</si>
  <si>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</si>
  <si>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</si>
  <si>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</si>
  <si>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</si>
  <si>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</si>
  <si>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</si>
  <si>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</si>
  <si>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</si>
  <si>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</si>
  <si>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</si>
  <si>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</si>
  <si>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</si>
  <si>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</si>
  <si>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</si>
  <si>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</si>
  <si>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</si>
  <si>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</si>
  <si>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</si>
  <si>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</si>
  <si>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</si>
  <si>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</si>
  <si>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</si>
  <si>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</si>
  <si>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</si>
  <si>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</si>
  <si>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</si>
  <si>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</si>
  <si>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</si>
  <si>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</si>
  <si>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</si>
  <si>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</si>
  <si>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</si>
  <si>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</si>
  <si>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</si>
  <si>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</si>
  <si>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</si>
  <si>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</si>
  <si>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</si>
  <si>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</si>
  <si>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</si>
  <si>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</si>
  <si>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</si>
  <si>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</si>
  <si>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</si>
  <si>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</si>
  <si>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</si>
  <si>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</si>
  <si>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</si>
  <si>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</si>
  <si>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</si>
  <si>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</si>
  <si>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</si>
  <si>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</si>
  <si>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</si>
  <si>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</si>
  <si>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</si>
  <si>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</si>
  <si>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</si>
  <si>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</si>
  <si>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</si>
  <si>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</si>
  <si>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</si>
  <si>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</si>
  <si>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</si>
  <si>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</si>
  <si>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</si>
  <si>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</si>
  <si>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</si>
  <si>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</si>
  <si>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</si>
  <si>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</si>
  <si>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</si>
  <si>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</si>
  <si>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</si>
  <si>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</si>
  <si>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</si>
  <si>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</si>
  <si>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</si>
  <si>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</si>
  <si>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</si>
  <si>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</si>
  <si>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</si>
  <si>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</si>
  <si>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</si>
  <si>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</si>
  <si>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</si>
  <si>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</si>
  <si>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</si>
  <si>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</si>
  <si>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</si>
  <si>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</si>
  <si>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</si>
  <si>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</si>
  <si>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</si>
  <si>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</si>
  <si>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</si>
  <si>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</si>
  <si>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</si>
  <si>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</si>
  <si>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11/2/2012</t>
  </si>
  <si>
    <t>Not necessary for return to LBNL</t>
  </si>
  <si>
    <t>11-2</t>
  </si>
  <si>
    <t>Tc liquid samples (many)</t>
  </si>
  <si>
    <t>Ts solid samples (many)</t>
  </si>
  <si>
    <t>Tc solid samples (many)</t>
  </si>
  <si>
    <t>Uranium reference</t>
  </si>
  <si>
    <t>Uranium sample</t>
  </si>
  <si>
    <t>Tc standard</t>
  </si>
  <si>
    <t>solid</t>
  </si>
  <si>
    <t>oxide</t>
  </si>
  <si>
    <t>liquid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</si>
</sst>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B1" zoomScale="85" zoomScaleNormal="85" zoomScalePageLayoutView="85" workbookViewId="0">
      <selection activeCell="G41" sqref="G41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892</v>
      </c>
      <c r="K14" s="30"/>
    </row>
    <row r="15" spans="1:11">
      <c r="A15" s="18" t="s">
        <v>41</v>
      </c>
      <c r="B15" s="45" t="s">
        <v>894</v>
      </c>
      <c r="C15" s="9" t="s">
        <v>854</v>
      </c>
      <c r="K15" s="12"/>
    </row>
    <row r="16" spans="1:11">
      <c r="A16" s="18" t="s">
        <v>40</v>
      </c>
      <c r="B16" s="14">
        <v>41255</v>
      </c>
      <c r="C16" s="9" t="s">
        <v>854</v>
      </c>
      <c r="K16" s="14"/>
    </row>
    <row r="17" spans="1:34">
      <c r="A17" s="18" t="s">
        <v>811</v>
      </c>
      <c r="B17" s="45">
        <v>41257</v>
      </c>
      <c r="C17" s="9" t="s">
        <v>853</v>
      </c>
      <c r="K17" s="13"/>
    </row>
    <row r="18" spans="1:34">
      <c r="A18" s="18" t="s">
        <v>42</v>
      </c>
      <c r="B18" s="11" t="s">
        <v>893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900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901</v>
      </c>
      <c r="F24" s="10" t="s">
        <v>902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895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903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896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901</v>
      </c>
      <c r="F26" s="10" t="s">
        <v>902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897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901</v>
      </c>
      <c r="F27" s="10" t="s">
        <v>902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898</v>
      </c>
      <c r="B28" s="9" t="s">
        <v>35</v>
      </c>
      <c r="C28" s="19">
        <v>0.02</v>
      </c>
      <c r="D28" s="32">
        <f>IF('Notice Data (Enter Data Here)'!$C28="","",'Notice Data (Enter Data Here)'!$C28*VLOOKUP('Notice Data (Enter Data Here)'!$B28,Doedata,4)*37000000000)</f>
        <v>248.64</v>
      </c>
      <c r="E28" s="10" t="s">
        <v>901</v>
      </c>
      <c r="F28" s="10" t="s">
        <v>902</v>
      </c>
      <c r="G28" s="10">
        <v>7</v>
      </c>
      <c r="H28" s="10" t="s">
        <v>829</v>
      </c>
      <c r="I28" s="10"/>
      <c r="J28" s="27">
        <f>IF('Notice Data (Enter Data Here)'!$D28="","",'Notice Data (Enter Data Here)'!$D28/37000000000)</f>
        <v>6.72E-9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899</v>
      </c>
      <c r="B29" s="9" t="s">
        <v>35</v>
      </c>
      <c r="C29" s="19">
        <v>0.2</v>
      </c>
      <c r="D29" s="32">
        <f>IF('Notice Data (Enter Data Here)'!$C29="","",'Notice Data (Enter Data Here)'!$C29*VLOOKUP('Notice Data (Enter Data Here)'!$B29,Doedata,4)*37000000000)</f>
        <v>2486.4</v>
      </c>
      <c r="E29" s="10" t="s">
        <v>901</v>
      </c>
      <c r="F29" s="10" t="s">
        <v>902</v>
      </c>
      <c r="G29" s="10">
        <v>7</v>
      </c>
      <c r="H29" s="10" t="s">
        <v>826</v>
      </c>
      <c r="I29" s="10"/>
      <c r="J29" s="27">
        <f>IF('Notice Data (Enter Data Here)'!$D29="","",'Notice Data (Enter Data Here)'!$D29/37000000000)</f>
        <v>6.7200000000000006E-8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899</v>
      </c>
      <c r="B30" s="9" t="s">
        <v>698</v>
      </c>
      <c r="C30" s="19">
        <v>4.5999999999999998E-9</v>
      </c>
      <c r="D30" s="32">
        <f>IF('Notice Data (Enter Data Here)'!$C30="","",'Notice Data (Enter Data Here)'!$C30*VLOOKUP('Notice Data (Enter Data Here)'!$B30,Doedata,4)*37000000000)</f>
        <v>2.8933999999999997</v>
      </c>
      <c r="E30" s="10" t="s">
        <v>901</v>
      </c>
      <c r="F30" s="10" t="s">
        <v>902</v>
      </c>
      <c r="G30" s="10">
        <v>7</v>
      </c>
      <c r="H30" s="10" t="s">
        <v>826</v>
      </c>
      <c r="I30" s="10"/>
      <c r="J30" s="27">
        <f>IF('Notice Data (Enter Data Here)'!$D30="","",'Notice Data (Enter Data Here)'!$D30/37000000000)</f>
        <v>7.8199999999999999E-11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899</v>
      </c>
      <c r="B31" s="9" t="s">
        <v>217</v>
      </c>
      <c r="C31" s="19">
        <v>2.8200000000000002E-9</v>
      </c>
      <c r="D31" s="32">
        <f>IF('Notice Data (Enter Data Here)'!$C31="","",'Notice Data (Enter Data Here)'!$C31*VLOOKUP('Notice Data (Enter Data Here)'!$B31,Doedata,4)*37000000000)</f>
        <v>9077.58</v>
      </c>
      <c r="E31" s="10" t="s">
        <v>901</v>
      </c>
      <c r="F31" s="10" t="s">
        <v>902</v>
      </c>
      <c r="G31" s="10">
        <v>7</v>
      </c>
      <c r="H31" s="10" t="s">
        <v>826</v>
      </c>
      <c r="I31" s="10"/>
      <c r="J31" s="27">
        <f>IF('Notice Data (Enter Data Here)'!$D31="","",'Notice Data (Enter Data Here)'!$D31/37000000000)</f>
        <v>2.4534E-7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899</v>
      </c>
      <c r="B32" s="9" t="s">
        <v>654</v>
      </c>
      <c r="C32" s="19">
        <v>8.3200000000000004E-8</v>
      </c>
      <c r="D32" s="32">
        <f>IF('Notice Data (Enter Data Here)'!$C32="","",'Notice Data (Enter Data Here)'!$C32*VLOOKUP('Notice Data (Enter Data Here)'!$B32,Doedata,4)*37000000000)</f>
        <v>418662.39999999997</v>
      </c>
      <c r="E32" s="10" t="s">
        <v>901</v>
      </c>
      <c r="F32" s="10" t="s">
        <v>902</v>
      </c>
      <c r="G32" s="10">
        <v>7</v>
      </c>
      <c r="H32" s="10" t="s">
        <v>826</v>
      </c>
      <c r="I32" s="10"/>
      <c r="J32" s="27">
        <f>IF('Notice Data (Enter Data Here)'!$D32="","",'Notice Data (Enter Data Here)'!$D32/37000000000)</f>
        <v>1.13152E-5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899</v>
      </c>
      <c r="B33" s="9" t="s">
        <v>452</v>
      </c>
      <c r="C33" s="19">
        <v>7.2200000000000003E-9</v>
      </c>
      <c r="D33" s="32">
        <f>IF('Notice Data (Enter Data Here)'!$C33="","",'Notice Data (Enter Data Here)'!$C33*VLOOKUP('Notice Data (Enter Data Here)'!$B33,Doedata,4)*37000000000)</f>
        <v>0.18833369999999999</v>
      </c>
      <c r="E33" s="10" t="s">
        <v>901</v>
      </c>
      <c r="F33" s="10" t="s">
        <v>902</v>
      </c>
      <c r="G33" s="10">
        <v>7</v>
      </c>
      <c r="H33" s="10" t="s">
        <v>826</v>
      </c>
      <c r="I33" s="10"/>
      <c r="J33" s="27">
        <f>IF('Notice Data (Enter Data Here)'!$D33="","",'Notice Data (Enter Data Here)'!$D33/37000000000)</f>
        <v>5.0900999999999999E-12</v>
      </c>
      <c r="K33" s="43"/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899</v>
      </c>
      <c r="B34" s="9" t="s">
        <v>534</v>
      </c>
      <c r="C34" s="19">
        <v>7.9000000000000006E-6</v>
      </c>
      <c r="D34" s="32">
        <f>IF('Notice Data (Enter Data Here)'!$C34="","",'Notice Data (Enter Data Here)'!$C34*VLOOKUP('Notice Data (Enter Data Here)'!$B34,Doedata,4)*37000000000)</f>
        <v>18181.060000000001</v>
      </c>
      <c r="E34" s="10" t="s">
        <v>901</v>
      </c>
      <c r="F34" s="10" t="s">
        <v>902</v>
      </c>
      <c r="G34" s="10">
        <v>7</v>
      </c>
      <c r="H34" s="10" t="s">
        <v>826</v>
      </c>
      <c r="I34" s="10"/>
      <c r="J34" s="27">
        <f>IF('Notice Data (Enter Data Here)'!$D34="","",'Notice Data (Enter Data Here)'!$D34/37000000000)</f>
        <v>4.9138000000000005E-7</v>
      </c>
      <c r="K34" s="42"/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899</v>
      </c>
      <c r="B35" s="9" t="s">
        <v>77</v>
      </c>
      <c r="C35" s="19">
        <v>4.6999999999999999E-9</v>
      </c>
      <c r="D35" s="32">
        <f>IF('Notice Data (Enter Data Here)'!$C35="","",'Notice Data (Enter Data Here)'!$C35*VLOOKUP('Notice Data (Enter Data Here)'!$B35,Doedata,4)*37000000000)</f>
        <v>596.47699999999998</v>
      </c>
      <c r="E35" s="10" t="s">
        <v>901</v>
      </c>
      <c r="F35" s="10" t="s">
        <v>902</v>
      </c>
      <c r="G35" s="10">
        <v>7</v>
      </c>
      <c r="H35" s="10" t="s">
        <v>826</v>
      </c>
      <c r="I35" s="10"/>
      <c r="J35" s="27">
        <f>IF('Notice Data (Enter Data Here)'!$D35="","",'Notice Data (Enter Data Here)'!$D35/37000000000)</f>
        <v>1.6120999999999999E-8</v>
      </c>
      <c r="K35" s="43"/>
      <c r="AD35" s="31" t="s">
        <v>67</v>
      </c>
      <c r="AE35" s="18"/>
      <c r="AF35" s="18"/>
      <c r="AG35" s="18" t="s">
        <v>860</v>
      </c>
      <c r="AH35" s="18"/>
    </row>
    <row r="36" spans="1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1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2012-12-03T20:06:48Z</dcterms:modified>
</cp:coreProperties>
</file>