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codeName="ThisWorkbook" autoCompressPictures="0"/>
  <bookViews>
    <workbookView xWindow="40" yWindow="0" windowWidth="24580" windowHeight="15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2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<sst xmlns="http://schemas.openxmlformats.org/spreadsheetml/2006/main" count="3256" uniqueCount="896">
  <si>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</si>
  <si>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</si>
  <si>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</si>
  <si>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</si>
  <si>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</si>
  <si>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</si>
  <si>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</si>
  <si>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</si>
  <si>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</si>
  <si>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</si>
  <si>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</si>
  <si>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</si>
  <si>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</si>
  <si>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</si>
  <si>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</si>
  <si>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</si>
  <si>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</si>
  <si>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</si>
  <si>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</si>
  <si>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</si>
  <si>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</si>
  <si>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</si>
  <si>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</si>
  <si>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</si>
  <si>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</si>
  <si>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</si>
  <si>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</si>
  <si>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</si>
  <si>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</si>
  <si>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</si>
  <si>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</si>
  <si>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</si>
  <si>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</si>
  <si>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</si>
  <si>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</si>
  <si>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</si>
  <si>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</si>
  <si>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</si>
  <si>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</si>
  <si>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</si>
  <si>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</si>
  <si>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</si>
  <si>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</si>
  <si>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</si>
  <si>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</si>
  <si>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</si>
  <si>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</si>
  <si>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</si>
  <si>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</si>
  <si>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</si>
  <si>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</si>
  <si>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</si>
  <si>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</si>
  <si>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</si>
  <si>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</si>
  <si>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</si>
  <si>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</si>
  <si>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</si>
  <si>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</si>
  <si>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</si>
  <si>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</si>
  <si>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</si>
  <si>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</si>
  <si>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</si>
  <si>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</si>
  <si>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</si>
  <si>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</si>
  <si>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</si>
  <si>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</si>
  <si>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</si>
  <si>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</si>
  <si>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</si>
  <si>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</si>
  <si>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</si>
  <si>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</si>
  <si>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</si>
  <si>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</si>
  <si>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</si>
  <si>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</si>
  <si>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</si>
  <si>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</si>
  <si>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</si>
  <si>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</si>
  <si>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</si>
  <si>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</si>
  <si>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</si>
  <si>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</si>
  <si>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</si>
  <si>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</si>
  <si>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</si>
  <si>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</si>
  <si>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</si>
  <si>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</si>
  <si>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</si>
  <si>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</si>
  <si>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</si>
  <si>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</si>
  <si>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</si>
  <si>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</si>
  <si>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</si>
  <si>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</si>
  <si>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</si>
  <si>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</si>
  <si>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</si>
  <si>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</si>
  <si>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</si>
  <si>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</si>
  <si>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</si>
  <si>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</si>
  <si>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</si>
  <si>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</si>
  <si>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</si>
  <si>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</si>
  <si>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</si>
  <si>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</si>
  <si>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</si>
  <si>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</si>
  <si>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</si>
  <si>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</si>
  <si>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</si>
  <si>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</si>
  <si>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</si>
  <si>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</si>
  <si>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</si>
  <si>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</si>
  <si>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</si>
  <si>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</si>
  <si>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</si>
  <si>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</si>
  <si>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</si>
  <si>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</si>
  <si>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</si>
  <si>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</si>
  <si>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</si>
  <si>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</si>
  <si>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</si>
  <si>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</si>
  <si>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</si>
  <si>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</si>
  <si>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</si>
  <si>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</si>
  <si>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</si>
  <si>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</si>
  <si>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</si>
  <si>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</si>
  <si>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</si>
  <si>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</si>
  <si>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</si>
  <si>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</si>
  <si>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</si>
  <si>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</si>
  <si>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</si>
  <si>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</si>
  <si>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</si>
  <si>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</si>
  <si>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</si>
  <si>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</si>
  <si>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</si>
  <si>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</si>
  <si>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</si>
  <si>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</si>
  <si>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</si>
  <si>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</si>
  <si>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</si>
  <si>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</si>
  <si>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</si>
  <si>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</si>
  <si>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</si>
  <si>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</si>
  <si>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</si>
  <si>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</si>
  <si>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</si>
  <si>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</si>
  <si>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</si>
  <si>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</si>
  <si>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</si>
  <si>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</si>
  <si>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</si>
  <si>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</si>
  <si>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</si>
  <si>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</si>
  <si>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</si>
  <si>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</si>
  <si>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</si>
  <si>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</si>
  <si>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</si>
  <si>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</si>
  <si>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</si>
  <si>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</si>
  <si>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</si>
  <si>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</si>
  <si>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</si>
  <si>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</si>
  <si>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</si>
  <si>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</si>
  <si>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</si>
  <si>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</si>
  <si>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</si>
  <si>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</si>
  <si>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</si>
  <si>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</si>
  <si>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</si>
  <si>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</si>
  <si>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</si>
  <si>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</si>
  <si>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</si>
  <si>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</si>
  <si>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</si>
  <si>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</si>
  <si>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</si>
  <si>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</si>
  <si>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</si>
  <si>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</si>
  <si>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</si>
  <si>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</si>
  <si>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</si>
  <si>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</si>
  <si>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</si>
  <si>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</si>
  <si>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</si>
  <si>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</si>
  <si>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</si>
  <si>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</si>
  <si>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</si>
  <si>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</si>
  <si>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</si>
  <si>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</si>
  <si>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</si>
  <si>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</si>
  <si>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</si>
  <si>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</si>
  <si>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</si>
  <si>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</si>
  <si>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</si>
  <si>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</si>
  <si>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</si>
  <si>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</si>
  <si>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</si>
  <si>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</si>
  <si>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</si>
  <si>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</si>
  <si>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</si>
  <si>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</si>
  <si>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</si>
  <si>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</si>
  <si>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</si>
  <si>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</si>
  <si>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</si>
  <si>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</si>
  <si>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</si>
  <si>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</si>
  <si>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</si>
  <si>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</si>
  <si>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</si>
  <si>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</si>
  <si>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</si>
  <si>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</si>
  <si>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</si>
  <si>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</si>
  <si>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</si>
  <si>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</si>
  <si>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</si>
  <si>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</si>
  <si>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</si>
  <si>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</si>
  <si>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</si>
  <si>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</si>
  <si>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</si>
  <si>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</si>
  <si>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</si>
  <si>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</si>
  <si>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</si>
  <si>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</si>
  <si>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</si>
  <si>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</si>
  <si>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</si>
  <si>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</si>
  <si>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</si>
  <si>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</si>
  <si>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</si>
  <si>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</si>
  <si>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</si>
  <si>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</si>
  <si>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</si>
  <si>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</si>
  <si>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</si>
  <si>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</si>
  <si>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</si>
  <si>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</si>
  <si>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</si>
  <si>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</si>
  <si>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</si>
  <si>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</si>
  <si>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</si>
  <si>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</si>
  <si>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</si>
  <si>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</si>
  <si>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</si>
  <si>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</si>
  <si>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</si>
  <si>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</si>
  <si>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</si>
  <si>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</si>
  <si>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</si>
  <si>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</si>
  <si>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</si>
  <si>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</si>
  <si>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</si>
  <si>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</si>
  <si>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</si>
  <si>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</si>
  <si>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</si>
  <si>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</si>
  <si>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</si>
  <si>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</si>
  <si>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</si>
  <si>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</si>
  <si>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</si>
  <si>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</si>
  <si>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</si>
  <si>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</si>
  <si>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</si>
  <si>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</si>
  <si>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</si>
  <si>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</si>
  <si>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</si>
  <si>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</si>
  <si>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</si>
  <si>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</si>
  <si>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</si>
  <si>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</si>
  <si>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</si>
  <si>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</si>
  <si>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</si>
  <si>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</si>
  <si>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</si>
  <si>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</si>
  <si>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</si>
  <si>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</si>
  <si>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</si>
  <si>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</si>
  <si>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</si>
  <si>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</si>
  <si>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</si>
  <si>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</si>
  <si>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</si>
  <si>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</si>
  <si>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</si>
  <si>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</si>
  <si>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</si>
  <si>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</si>
  <si>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</si>
  <si>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</si>
  <si>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</si>
  <si>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</si>
  <si>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</si>
  <si>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</si>
  <si>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</si>
  <si>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</si>
  <si>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</si>
  <si>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</si>
  <si>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</si>
  <si>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</si>
  <si>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</si>
  <si>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</si>
  <si>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</si>
  <si>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</si>
  <si>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</si>
  <si>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</si>
  <si>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</si>
  <si>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</si>
  <si>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</si>
  <si>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</si>
  <si>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</si>
  <si>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</si>
  <si>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</si>
  <si>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</si>
  <si>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</si>
  <si>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</si>
  <si>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</si>
  <si>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</si>
  <si>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</si>
  <si>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</si>
  <si>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</si>
  <si>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</si>
  <si>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</si>
  <si>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</si>
  <si>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</si>
  <si>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</si>
  <si>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</si>
  <si>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</si>
  <si>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</si>
  <si>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</si>
  <si>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</si>
  <si>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</si>
  <si>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</si>
  <si>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</si>
  <si>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</si>
  <si>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</si>
  <si>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</si>
  <si>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</si>
  <si>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</si>
  <si>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</si>
  <si>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</si>
  <si>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</si>
  <si>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</si>
  <si>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</si>
  <si>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</si>
  <si>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</si>
  <si>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</si>
  <si>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</si>
  <si>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</si>
  <si>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</si>
  <si>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</si>
  <si>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</si>
  <si>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</si>
  <si>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</si>
  <si>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</si>
  <si>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</si>
  <si>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</si>
  <si>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</si>
  <si>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</si>
  <si>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</si>
  <si>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</si>
  <si>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</si>
  <si>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</si>
  <si>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</si>
  <si>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</si>
  <si>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</si>
  <si>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</si>
  <si>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</si>
  <si>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</si>
  <si>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</si>
  <si>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</si>
  <si>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</si>
  <si>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</si>
  <si>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</si>
  <si>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</si>
  <si>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</si>
  <si>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</si>
  <si>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</si>
  <si>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</si>
  <si>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</si>
  <si>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</si>
  <si>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</si>
  <si>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</si>
  <si>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</si>
  <si>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</si>
  <si>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</si>
  <si>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</si>
  <si>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</si>
  <si>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</si>
  <si>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</si>
  <si>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</si>
  <si>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</si>
  <si>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</si>
  <si>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</si>
  <si>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</si>
  <si>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</si>
  <si>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</si>
  <si>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</si>
  <si>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</si>
  <si>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</si>
  <si>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</si>
  <si>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</si>
  <si>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</si>
  <si>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</si>
  <si>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</si>
  <si>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</si>
  <si>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</si>
  <si>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</si>
  <si>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</si>
  <si>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</si>
  <si>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</si>
  <si>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</si>
  <si>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</si>
  <si>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</si>
  <si>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</si>
  <si>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</si>
  <si>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</si>
  <si>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</si>
  <si>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</si>
  <si>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</si>
  <si>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</si>
  <si>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</si>
  <si>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</si>
  <si>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</si>
  <si>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</si>
  <si>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</si>
  <si>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</si>
  <si>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</si>
  <si>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</si>
  <si>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</si>
  <si>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</si>
  <si>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</si>
  <si>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</si>
  <si>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</si>
  <si>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</si>
  <si>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</si>
  <si>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</si>
  <si>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</si>
  <si>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</si>
  <si>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</si>
  <si>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</si>
  <si>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</si>
  <si>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</si>
  <si>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</si>
  <si>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</si>
  <si>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</si>
  <si>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</si>
  <si>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</si>
  <si>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</si>
  <si>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</si>
  <si>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</si>
  <si>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</si>
  <si>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</si>
  <si>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</si>
  <si>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</si>
  <si>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</si>
  <si>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</si>
  <si>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</si>
  <si>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</si>
  <si>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</si>
  <si>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</si>
  <si>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</si>
  <si>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</si>
  <si>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</si>
  <si>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</si>
  <si>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</si>
  <si>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</si>
  <si>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</si>
  <si>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</si>
  <si>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</si>
  <si>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</si>
  <si>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</si>
  <si>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</si>
  <si>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</si>
  <si>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</si>
  <si>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</si>
  <si>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</si>
  <si>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</si>
  <si>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</si>
  <si>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</si>
  <si>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</si>
  <si>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</si>
  <si>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</si>
  <si>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</si>
  <si>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</si>
  <si>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</si>
  <si>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</si>
  <si>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</si>
  <si>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</si>
  <si>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</si>
  <si>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</si>
  <si>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</si>
  <si>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</si>
  <si>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</si>
  <si>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</si>
  <si>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</si>
  <si>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</si>
  <si>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</si>
  <si>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</si>
  <si>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</si>
  <si>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</si>
  <si>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</si>
  <si>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</si>
  <si>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</si>
  <si>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</si>
  <si>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</si>
  <si>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</si>
  <si>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</si>
  <si>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</si>
  <si>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</si>
  <si>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</si>
  <si>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</si>
  <si>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</si>
  <si>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</si>
  <si>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</si>
  <si>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</si>
  <si>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</si>
  <si>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</si>
  <si>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</si>
  <si>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</si>
  <si>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</si>
  <si>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</si>
  <si>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</si>
  <si>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</si>
  <si>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</si>
  <si>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</si>
  <si>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</si>
  <si>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</si>
  <si>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</si>
  <si>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</si>
  <si>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</si>
  <si>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</si>
  <si>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</si>
  <si>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</si>
  <si>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</si>
  <si>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</si>
  <si>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</si>
  <si>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</si>
  <si>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</si>
  <si>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</si>
  <si>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</si>
  <si>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</si>
  <si>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</si>
  <si>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</si>
  <si>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</si>
  <si>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</si>
  <si>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</si>
  <si>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</si>
  <si>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</si>
  <si>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</si>
  <si>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</si>
  <si>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</si>
  <si>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</si>
  <si>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</si>
  <si>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</si>
  <si>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</si>
  <si>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</si>
  <si>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</si>
  <si>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</si>
  <si>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</si>
  <si>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</si>
  <si>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</si>
  <si>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</si>
  <si>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</si>
  <si>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</si>
  <si>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</si>
  <si>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</si>
  <si>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</si>
  <si>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</si>
  <si>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</si>
  <si>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</si>
  <si>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</si>
  <si>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</si>
  <si>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</si>
  <si>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</si>
  <si>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</si>
  <si>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</si>
  <si>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</si>
  <si>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</si>
  <si>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</si>
  <si>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</si>
  <si>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</si>
  <si>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</si>
  <si>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</si>
  <si>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</si>
  <si>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</si>
  <si>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</si>
  <si>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</si>
  <si>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</si>
  <si>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</si>
  <si>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</si>
  <si>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</si>
  <si>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</si>
  <si>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</si>
  <si>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</si>
  <si>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</si>
  <si>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</si>
  <si>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</si>
  <si>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</si>
  <si>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</si>
  <si>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</si>
  <si>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</si>
  <si>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</si>
  <si>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</si>
  <si>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</si>
  <si>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</si>
  <si>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</si>
  <si>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</si>
  <si>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</si>
  <si>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</si>
  <si>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</si>
  <si>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</si>
  <si>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</si>
  <si>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</si>
  <si>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</si>
  <si>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</si>
  <si>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</si>
  <si>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</si>
  <si>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</si>
  <si>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</si>
  <si>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</si>
  <si>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</si>
  <si>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</si>
  <si>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</si>
  <si>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</si>
  <si>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</si>
  <si>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</si>
  <si>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</si>
  <si>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</si>
  <si>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</si>
  <si>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</si>
  <si>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</si>
  <si>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</si>
  <si>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</si>
  <si>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</si>
  <si>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</si>
  <si>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</si>
  <si>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</si>
  <si>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</si>
  <si>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</si>
  <si>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</si>
  <si>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</si>
  <si>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</si>
  <si>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</si>
  <si>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</si>
  <si>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</si>
  <si>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</si>
  <si>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</si>
  <si>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</si>
  <si>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</si>
  <si>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</si>
  <si>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</si>
  <si>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</si>
  <si>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</si>
  <si>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</si>
  <si>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</si>
  <si>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</si>
  <si>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</si>
  <si>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</si>
  <si>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</si>
  <si>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</si>
  <si>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</si>
  <si>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</si>
  <si>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</si>
  <si>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</si>
  <si>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</si>
  <si>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</si>
  <si>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</si>
  <si>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</si>
  <si>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</si>
  <si>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</si>
  <si>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</si>
  <si>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</si>
  <si>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</si>
  <si>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</si>
  <si>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</si>
  <si>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</si>
  <si>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</si>
  <si>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</si>
  <si>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</si>
  <si>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</si>
  <si>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</si>
  <si>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</si>
  <si>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</si>
  <si>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</si>
  <si>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</si>
  <si>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</si>
  <si>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</si>
  <si>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</si>
  <si>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</si>
  <si>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</si>
  <si>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</si>
  <si>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</si>
  <si>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</si>
  <si>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</si>
  <si>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</si>
  <si>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</si>
  <si>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</si>
  <si>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</si>
  <si>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</si>
  <si>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</si>
  <si>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</si>
  <si>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</si>
  <si>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</si>
  <si>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</si>
  <si>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</si>
  <si>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</si>
  <si>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</si>
  <si>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</si>
  <si>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</si>
  <si>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</si>
  <si>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</si>
  <si>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</si>
  <si>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</si>
  <si>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</si>
  <si>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</si>
  <si>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</si>
  <si>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</si>
  <si>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</si>
  <si>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</si>
  <si>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</si>
  <si>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</si>
  <si>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</si>
  <si>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</si>
  <si>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</si>
  <si>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</si>
  <si>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</si>
  <si>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</si>
  <si>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</si>
  <si>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</si>
  <si>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</si>
  <si>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</si>
  <si>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</si>
  <si>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</si>
  <si>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</si>
  <si>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</si>
  <si>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</si>
  <si>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</si>
  <si>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</si>
  <si>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</si>
  <si>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</si>
  <si>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</si>
  <si>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</si>
  <si>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</si>
  <si>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</si>
  <si>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</si>
  <si>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</si>
  <si>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</si>
  <si>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</si>
  <si>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</si>
  <si>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</si>
  <si>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</si>
  <si>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</si>
  <si>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</si>
  <si>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</si>
  <si>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</si>
  <si>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</si>
  <si>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</si>
  <si>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</si>
  <si>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</si>
  <si>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</si>
  <si>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</si>
  <si>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</si>
  <si>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</si>
  <si>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</si>
  <si>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</si>
  <si>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</si>
  <si>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</si>
  <si>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</si>
  <si>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</si>
  <si>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</si>
  <si>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</si>
  <si>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</si>
  <si>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</si>
  <si>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</si>
  <si>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</si>
  <si>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</si>
  <si>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</si>
  <si>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</si>
  <si>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</si>
  <si>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</si>
  <si>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</si>
  <si>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</si>
  <si>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</si>
  <si>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</si>
  <si>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</si>
  <si>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</si>
  <si>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</si>
  <si>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</si>
  <si>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</si>
  <si>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</si>
  <si>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</si>
  <si>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</si>
  <si>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</si>
  <si>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</si>
  <si>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</si>
  <si>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</si>
  <si>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</si>
  <si>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</si>
  <si>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</si>
  <si>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</si>
  <si>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</si>
  <si>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</si>
  <si>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</si>
  <si>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</si>
  <si>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</si>
  <si>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</si>
  <si>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</si>
  <si>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</si>
  <si>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</si>
  <si>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</si>
  <si>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</si>
  <si>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</si>
  <si>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</si>
  <si>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</si>
  <si>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</si>
  <si>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</si>
  <si>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Campbell</t>
  </si>
  <si>
    <t>Kate</t>
  </si>
  <si>
    <t>USGS</t>
  </si>
  <si>
    <t>Boulder</t>
  </si>
  <si>
    <t>kcampbell@usgs.gov</t>
  </si>
  <si>
    <t>Suite E127</t>
  </si>
  <si>
    <t>Colorado</t>
  </si>
  <si>
    <t>USA</t>
  </si>
  <si>
    <t>303-541-3035</t>
  </si>
  <si>
    <t>8860</t>
  </si>
  <si>
    <t>August 3, 2012</t>
  </si>
  <si>
    <t>SRH-combo</t>
  </si>
  <si>
    <t>SRH-4</t>
  </si>
  <si>
    <t>SRH-8b</t>
  </si>
  <si>
    <t>3215 Marine St.</t>
  </si>
  <si>
    <t>(maximum 2 holders per sample)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</si>
</sst>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e Campbell" refreshedDate="41124.537864467595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E-3" maxValue="1E-3"/>
    </cacheField>
    <cacheField name="Activity (Bq)" numFmtId="11">
      <sharedItems containsMixedTypes="1" containsNumber="1" minValue="25.167468079999999" maxValue="25.16746807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020184000000002E-10" maxValue="6.8020184000000002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SRH-combo"/>
    <x v="0"/>
    <n v="1E-3"/>
    <n v="25.167468079999999"/>
    <s v="Solid"/>
    <s v="Oxide"/>
    <n v="7"/>
    <s v="Holder"/>
    <n v="1"/>
    <n v="6.8020184000000002E-10"/>
  </r>
  <r>
    <s v="SRH-4"/>
    <x v="0"/>
    <n v="1E-3"/>
    <n v="25.167468079999999"/>
    <s v="Solid"/>
    <s v="Oxide"/>
    <n v="7"/>
    <s v="Holder"/>
    <n v="1"/>
    <n v="6.8020184000000002E-10"/>
  </r>
  <r>
    <s v="SRH-8b"/>
    <x v="0"/>
    <n v="1E-3"/>
    <n v="25.167468079999999"/>
    <s v="Solid"/>
    <s v="Oxide"/>
    <n v="7"/>
    <s v="Holder"/>
    <n v="1"/>
    <n v="6.8020184000000002E-10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m="1" x="22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D20" sqref="D20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894</v>
      </c>
      <c r="C5" s="9" t="s">
        <v>875</v>
      </c>
    </row>
    <row r="6" spans="1:3">
      <c r="A6" s="17" t="s">
        <v>11</v>
      </c>
      <c r="B6" s="11" t="s">
        <v>885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883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80303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40" t="s">
        <v>889</v>
      </c>
    </row>
    <row r="14" spans="1:3">
      <c r="A14" s="17" t="s">
        <v>16</v>
      </c>
      <c r="B14" s="29" t="s">
        <v>890</v>
      </c>
    </row>
    <row r="15" spans="1:3">
      <c r="A15" s="17" t="s">
        <v>41</v>
      </c>
      <c r="B15" s="12">
        <v>41215</v>
      </c>
      <c r="C15" s="9" t="s">
        <v>854</v>
      </c>
    </row>
    <row r="16" spans="1:3">
      <c r="A16" s="17" t="s">
        <v>40</v>
      </c>
      <c r="B16" s="13">
        <v>41130</v>
      </c>
      <c r="C16" s="9" t="s">
        <v>854</v>
      </c>
    </row>
    <row r="17" spans="1:34">
      <c r="A17" s="17" t="s">
        <v>811</v>
      </c>
      <c r="B17" s="40">
        <v>41134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6</v>
      </c>
      <c r="C20" s="9" t="s">
        <v>895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849</v>
      </c>
      <c r="C24" s="18">
        <v>1E-3</v>
      </c>
      <c r="D24" s="31">
        <f>IF(Table5[[#This Row],[Mass (g)]]="","",Table5[[#This Row],[Mass (g)]]*VLOOKUP(Table5[[#This Row],[Nuclide]],Doedata,4)*37000000000)</f>
        <v>25.167468079999999</v>
      </c>
      <c r="E24" s="10" t="s">
        <v>30</v>
      </c>
      <c r="F24" s="10" t="s">
        <v>31</v>
      </c>
      <c r="G24" s="10">
        <v>7</v>
      </c>
      <c r="H24" s="10" t="s">
        <v>825</v>
      </c>
      <c r="I24" s="10">
        <v>1</v>
      </c>
      <c r="J24" s="26">
        <f>IF(Table5[[#This Row],[Activity (Bq)]]="","",Table5[[#This Row],[Activity (Bq)]]/37000000000)</f>
        <v>6.8020184000000002E-10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892</v>
      </c>
      <c r="B25" s="9" t="s">
        <v>849</v>
      </c>
      <c r="C25" s="18">
        <v>1E-3</v>
      </c>
      <c r="D25" s="31">
        <f>IF(Table5[[#This Row],[Mass (g)]]="","",Table5[[#This Row],[Mass (g)]]*VLOOKUP(Table5[[#This Row],[Nuclide]],Doedata,4)*37000000000)</f>
        <v>25.167468079999999</v>
      </c>
      <c r="E25" s="10" t="s">
        <v>30</v>
      </c>
      <c r="F25" s="10" t="s">
        <v>31</v>
      </c>
      <c r="G25" s="10">
        <v>7</v>
      </c>
      <c r="H25" s="10" t="s">
        <v>825</v>
      </c>
      <c r="I25" s="10">
        <v>1</v>
      </c>
      <c r="J25" s="26">
        <f>IF(Table5[[#This Row],[Activity (Bq)]]="","",Table5[[#This Row],[Activity (Bq)]]/37000000000)</f>
        <v>6.8020184000000002E-10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893</v>
      </c>
      <c r="B26" s="9" t="s">
        <v>849</v>
      </c>
      <c r="C26" s="18">
        <v>1E-3</v>
      </c>
      <c r="D26" s="31">
        <f>IF(Table5[[#This Row],[Mass (g)]]="","",Table5[[#This Row],[Mass (g)]]*VLOOKUP(Table5[[#This Row],[Nuclide]],Doedata,4)*37000000000)</f>
        <v>25.167468079999999</v>
      </c>
      <c r="E26" s="10" t="s">
        <v>30</v>
      </c>
      <c r="F26" s="10" t="s">
        <v>31</v>
      </c>
      <c r="G26" s="10">
        <v>7</v>
      </c>
      <c r="H26" s="10" t="s">
        <v>825</v>
      </c>
      <c r="I26" s="10">
        <v>1</v>
      </c>
      <c r="J26" s="26">
        <f>IF(Table5[[#This Row],[Activity (Bq)]]="","",Table5[[#This Row],[Activity (Bq)]]/37000000000)</f>
        <v>6.8020184000000002E-10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A5" sqref="A5"/>
    </sheetView>
  </sheetViews>
  <sheetFormatPr baseColWidth="10" defaultColWidth="8.832031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849</v>
      </c>
      <c r="B6" s="19">
        <v>3.0000000000000001E-3</v>
      </c>
      <c r="C6" s="19">
        <v>75.502404240000004</v>
      </c>
      <c r="D6" s="19">
        <v>2.0406055199999999E-9</v>
      </c>
    </row>
    <row r="7" spans="1:4">
      <c r="A7" s="25" t="s">
        <v>843</v>
      </c>
      <c r="B7" s="19">
        <v>3.0000000000000001E-3</v>
      </c>
      <c r="C7" s="19">
        <v>75.502404240000004</v>
      </c>
      <c r="D7" s="19">
        <v>2.0406055199999999E-9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Kate Campbell</cp:lastModifiedBy>
  <cp:lastPrinted>2010-11-18T22:52:38Z</cp:lastPrinted>
  <dcterms:created xsi:type="dcterms:W3CDTF">2010-11-12T20:51:00Z</dcterms:created>
  <dcterms:modified xsi:type="dcterms:W3CDTF">2012-08-03T18:55:05Z</dcterms:modified>
</cp:coreProperties>
</file>