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-400" yWindow="0" windowWidth="25600" windowHeight="160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<sst xmlns="http://schemas.openxmlformats.org/spreadsheetml/2006/main" count="3358" uniqueCount="891">
  <si>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</si>
  <si>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</si>
  <si>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</si>
  <si>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</si>
  <si>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</si>
  <si>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</si>
  <si>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</si>
  <si>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</si>
  <si>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</si>
  <si>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</si>
  <si>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</si>
  <si>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</si>
  <si>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</si>
  <si>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</si>
  <si>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</si>
  <si>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</si>
  <si>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</si>
  <si>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</si>
  <si>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</si>
  <si>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</si>
  <si>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</si>
  <si>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</si>
  <si>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</si>
  <si>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</si>
  <si>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</si>
  <si>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</si>
  <si>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</si>
  <si>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</si>
  <si>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</si>
  <si>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</si>
  <si>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</si>
  <si>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</si>
  <si>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</si>
  <si>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</si>
  <si>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</si>
  <si>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</si>
  <si>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</si>
  <si>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</si>
  <si>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</si>
  <si>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</si>
  <si>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</si>
  <si>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</si>
  <si>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</si>
  <si>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</si>
  <si>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</si>
  <si>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</si>
  <si>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</si>
  <si>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</si>
  <si>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</si>
  <si>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</si>
  <si>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</si>
  <si>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</si>
  <si>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</si>
  <si>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</si>
  <si>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</si>
  <si>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</si>
  <si>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</si>
  <si>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</si>
  <si>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</si>
  <si>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</si>
  <si>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</si>
  <si>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</si>
  <si>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</si>
  <si>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</si>
  <si>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</si>
  <si>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</si>
  <si>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</si>
  <si>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</si>
  <si>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</si>
  <si>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</si>
  <si>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</si>
  <si>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</si>
  <si>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</si>
  <si>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</si>
  <si>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</si>
  <si>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</si>
  <si>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</si>
  <si>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</si>
  <si>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</si>
  <si>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</si>
  <si>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</si>
  <si>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</si>
  <si>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</si>
  <si>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</si>
  <si>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</si>
  <si>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</si>
  <si>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</si>
  <si>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</si>
  <si>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</si>
  <si>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</si>
  <si>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</si>
  <si>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</si>
  <si>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</si>
  <si>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</si>
  <si>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</si>
  <si>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</si>
  <si>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</si>
  <si>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</si>
  <si>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</si>
  <si>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</si>
  <si>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</si>
  <si>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</si>
  <si>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</si>
  <si>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</si>
  <si>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</si>
  <si>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</si>
  <si>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</si>
  <si>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</si>
  <si>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</si>
  <si>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</si>
  <si>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</si>
  <si>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</si>
  <si>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</si>
  <si>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</si>
  <si>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</si>
  <si>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</si>
  <si>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</si>
  <si>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</si>
  <si>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</si>
  <si>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</si>
  <si>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</si>
  <si>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</si>
  <si>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</si>
  <si>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</si>
  <si>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</si>
  <si>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</si>
  <si>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</si>
  <si>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</si>
  <si>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</si>
  <si>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</si>
  <si>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</si>
  <si>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</si>
  <si>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</si>
  <si>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</si>
  <si>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</si>
  <si>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</si>
  <si>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</si>
  <si>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</si>
  <si>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</si>
  <si>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</si>
  <si>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</si>
  <si>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</si>
  <si>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</si>
  <si>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</si>
  <si>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</si>
  <si>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</si>
  <si>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</si>
  <si>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</si>
  <si>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</si>
  <si>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</si>
  <si>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</si>
  <si>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</si>
  <si>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</si>
  <si>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</si>
  <si>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</si>
  <si>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</si>
  <si>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</si>
  <si>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</si>
  <si>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</si>
  <si>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</si>
  <si>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</si>
  <si>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</si>
  <si>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</si>
  <si>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</si>
  <si>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</si>
  <si>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</si>
  <si>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</si>
  <si>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</si>
  <si>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</si>
  <si>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</si>
  <si>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</si>
  <si>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</si>
  <si>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</si>
  <si>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</si>
  <si>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</si>
  <si>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</si>
  <si>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</si>
  <si>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</si>
  <si>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</si>
  <si>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</si>
  <si>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</si>
  <si>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</si>
  <si>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</si>
  <si>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</si>
  <si>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</si>
  <si>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</si>
  <si>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</si>
  <si>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</si>
  <si>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</si>
  <si>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</si>
  <si>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</si>
  <si>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</si>
  <si>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</si>
  <si>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</si>
  <si>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</si>
  <si>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</si>
  <si>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</si>
  <si>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</si>
  <si>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</si>
  <si>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</si>
  <si>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</si>
  <si>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</si>
  <si>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</si>
  <si>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</si>
  <si>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</si>
  <si>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</si>
  <si>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</si>
  <si>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</si>
  <si>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</si>
  <si>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</si>
  <si>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</si>
  <si>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</si>
  <si>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</si>
  <si>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</si>
  <si>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</si>
  <si>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</si>
  <si>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</si>
  <si>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</si>
  <si>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</si>
  <si>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</si>
  <si>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</si>
  <si>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</si>
  <si>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</si>
  <si>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</si>
  <si>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</si>
  <si>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</si>
  <si>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</si>
  <si>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</si>
  <si>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</si>
  <si>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</si>
  <si>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</si>
  <si>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</si>
  <si>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</si>
  <si>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</si>
  <si>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</si>
  <si>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</si>
  <si>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</si>
  <si>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</si>
  <si>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</si>
  <si>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</si>
  <si>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</si>
  <si>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</si>
  <si>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</si>
  <si>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</si>
  <si>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</si>
  <si>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</si>
  <si>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</si>
  <si>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</si>
  <si>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</si>
  <si>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</si>
  <si>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</si>
  <si>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</si>
  <si>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</si>
  <si>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</si>
  <si>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</si>
  <si>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</si>
  <si>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</si>
  <si>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</si>
  <si>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</si>
  <si>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</si>
  <si>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</si>
  <si>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</si>
  <si>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</si>
  <si>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</si>
  <si>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</si>
  <si>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</si>
  <si>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</si>
  <si>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</si>
  <si>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</si>
  <si>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</si>
  <si>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</si>
  <si>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</si>
  <si>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</si>
  <si>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</si>
  <si>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</si>
  <si>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</si>
  <si>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</si>
  <si>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</si>
  <si>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</si>
  <si>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</si>
  <si>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</si>
  <si>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</si>
  <si>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</si>
  <si>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</si>
  <si>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</si>
  <si>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</si>
  <si>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</si>
  <si>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</si>
  <si>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</si>
  <si>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</si>
  <si>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</si>
  <si>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</si>
  <si>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</si>
  <si>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</si>
  <si>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</si>
  <si>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</si>
  <si>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</si>
  <si>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</si>
  <si>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</si>
  <si>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</si>
  <si>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</si>
  <si>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</si>
  <si>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</si>
  <si>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</si>
  <si>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</si>
  <si>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</si>
  <si>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</si>
  <si>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</si>
  <si>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</si>
  <si>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</si>
  <si>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</si>
  <si>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</si>
  <si>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</si>
  <si>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</si>
  <si>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</si>
  <si>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</si>
  <si>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</si>
  <si>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</si>
  <si>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</si>
  <si>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</si>
  <si>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</si>
  <si>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</si>
  <si>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</si>
  <si>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</si>
  <si>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</si>
  <si>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</si>
  <si>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</si>
  <si>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</si>
  <si>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</si>
  <si>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</si>
  <si>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</si>
  <si>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</si>
  <si>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</si>
  <si>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</si>
  <si>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</si>
  <si>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</si>
  <si>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</si>
  <si>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</si>
  <si>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</si>
  <si>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</si>
  <si>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</si>
  <si>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</si>
  <si>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</si>
  <si>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</si>
  <si>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</si>
  <si>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</si>
  <si>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</si>
  <si>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</si>
  <si>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</si>
  <si>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</si>
  <si>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</si>
  <si>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</si>
  <si>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</si>
  <si>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</si>
  <si>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</si>
  <si>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</si>
  <si>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</si>
  <si>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</si>
  <si>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</si>
  <si>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</si>
  <si>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</si>
  <si>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</si>
  <si>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</si>
  <si>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</si>
  <si>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</si>
  <si>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</si>
  <si>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</si>
  <si>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</si>
  <si>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</si>
  <si>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</si>
  <si>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</si>
  <si>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</si>
  <si>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</si>
  <si>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</si>
  <si>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</si>
  <si>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</si>
  <si>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</si>
  <si>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</si>
  <si>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</si>
  <si>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</si>
  <si>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</si>
  <si>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</si>
  <si>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</si>
  <si>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</si>
  <si>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</si>
  <si>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</si>
  <si>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</si>
  <si>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</si>
  <si>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</si>
  <si>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</si>
  <si>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</si>
  <si>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</si>
  <si>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</si>
  <si>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</si>
  <si>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</si>
  <si>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</si>
  <si>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</si>
  <si>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</si>
  <si>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</si>
  <si>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</si>
  <si>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</si>
  <si>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</si>
  <si>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</si>
  <si>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</si>
  <si>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</si>
  <si>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</si>
  <si>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</si>
  <si>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</si>
  <si>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</si>
  <si>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</si>
  <si>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</si>
  <si>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</si>
  <si>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</si>
  <si>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</si>
  <si>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</si>
  <si>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</si>
  <si>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</si>
  <si>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</si>
  <si>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</si>
  <si>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</si>
  <si>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</si>
  <si>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</si>
  <si>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</si>
  <si>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</si>
  <si>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</si>
  <si>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</si>
  <si>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</si>
  <si>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</si>
  <si>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</si>
  <si>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</si>
  <si>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</si>
  <si>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</si>
  <si>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</si>
  <si>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</si>
  <si>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</si>
  <si>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</si>
  <si>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</si>
  <si>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</si>
  <si>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</si>
  <si>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</si>
  <si>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</si>
  <si>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</si>
  <si>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</si>
  <si>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</si>
  <si>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</si>
  <si>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</si>
  <si>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</si>
  <si>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</si>
  <si>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</si>
  <si>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</si>
  <si>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</si>
  <si>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</si>
  <si>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</si>
  <si>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</si>
  <si>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</si>
  <si>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</si>
  <si>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</si>
  <si>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</si>
  <si>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</si>
  <si>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</si>
  <si>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</si>
  <si>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</si>
  <si>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</si>
  <si>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</si>
  <si>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</si>
  <si>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</si>
  <si>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</si>
  <si>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</si>
  <si>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</si>
  <si>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</si>
  <si>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</si>
  <si>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</si>
  <si>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</si>
  <si>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</si>
  <si>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</si>
  <si>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</si>
  <si>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</si>
  <si>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</si>
  <si>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</si>
  <si>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</si>
  <si>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</si>
  <si>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</si>
  <si>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</si>
  <si>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</si>
  <si>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</si>
  <si>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</si>
  <si>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</si>
  <si>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</si>
  <si>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</si>
  <si>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</si>
  <si>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</si>
  <si>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</si>
  <si>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</si>
  <si>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</si>
  <si>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</si>
  <si>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</si>
  <si>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</si>
  <si>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</si>
  <si>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</si>
  <si>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</si>
  <si>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</si>
  <si>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</si>
  <si>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</si>
  <si>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</si>
  <si>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</si>
  <si>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</si>
  <si>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</si>
  <si>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</si>
  <si>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</si>
  <si>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</si>
  <si>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</si>
  <si>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</si>
  <si>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</si>
  <si>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</si>
  <si>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</si>
  <si>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</si>
  <si>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</si>
  <si>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</si>
  <si>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</si>
  <si>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</si>
  <si>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</si>
  <si>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</si>
  <si>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</si>
  <si>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</si>
  <si>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</si>
  <si>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</si>
  <si>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</si>
  <si>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</si>
  <si>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</si>
  <si>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</si>
  <si>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</si>
  <si>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</si>
  <si>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</si>
  <si>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</si>
  <si>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</si>
  <si>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</si>
  <si>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</si>
  <si>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</si>
  <si>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</si>
  <si>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</si>
  <si>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</si>
  <si>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</si>
  <si>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</si>
  <si>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</si>
  <si>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</si>
  <si>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</si>
  <si>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</si>
  <si>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</si>
  <si>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</si>
  <si>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</si>
  <si>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</si>
  <si>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</si>
  <si>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</si>
  <si>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</si>
  <si>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</si>
  <si>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</si>
  <si>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</si>
  <si>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</si>
  <si>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</si>
  <si>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</si>
  <si>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</si>
  <si>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</si>
  <si>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</si>
  <si>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</si>
  <si>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</si>
  <si>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</si>
  <si>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</si>
  <si>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</si>
  <si>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</si>
  <si>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</si>
  <si>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</si>
  <si>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</si>
  <si>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</si>
  <si>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</si>
  <si>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</si>
  <si>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</si>
  <si>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</si>
  <si>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</si>
  <si>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</si>
  <si>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</si>
  <si>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</si>
  <si>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</si>
  <si>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</si>
  <si>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</si>
  <si>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</si>
  <si>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</si>
  <si>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</si>
  <si>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</si>
  <si>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</si>
  <si>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</si>
  <si>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</si>
  <si>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</si>
  <si>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</si>
  <si>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</si>
  <si>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</si>
  <si>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</si>
  <si>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</si>
  <si>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</si>
  <si>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</si>
  <si>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</si>
  <si>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</si>
  <si>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</si>
  <si>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</si>
  <si>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</si>
  <si>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</si>
  <si>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</si>
  <si>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</si>
  <si>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</si>
  <si>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</si>
  <si>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</si>
  <si>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</si>
  <si>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</si>
  <si>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</si>
  <si>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</si>
  <si>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</si>
  <si>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</si>
  <si>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</si>
  <si>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</si>
  <si>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</si>
  <si>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</si>
  <si>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</si>
  <si>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</si>
  <si>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</si>
  <si>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</si>
  <si>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</si>
  <si>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</si>
  <si>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</si>
  <si>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</si>
  <si>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</si>
  <si>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</si>
  <si>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</si>
  <si>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</si>
  <si>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</si>
  <si>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</si>
  <si>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</si>
  <si>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</si>
  <si>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</si>
  <si>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</si>
  <si>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</si>
  <si>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</si>
  <si>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</si>
  <si>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</si>
  <si>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</si>
  <si>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</si>
  <si>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</si>
  <si>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</si>
  <si>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</si>
  <si>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</si>
  <si>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</si>
  <si>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</si>
  <si>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</si>
  <si>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</si>
  <si>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</si>
  <si>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</si>
  <si>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</si>
  <si>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</si>
  <si>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</si>
  <si>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</si>
  <si>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</si>
  <si>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</si>
  <si>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</si>
  <si>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</si>
  <si>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</si>
  <si>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</si>
  <si>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</si>
  <si>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</si>
  <si>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</si>
  <si>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</si>
  <si>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</si>
  <si>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</si>
  <si>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</si>
  <si>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</si>
  <si>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</si>
  <si>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</si>
  <si>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</si>
  <si>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</si>
  <si>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</si>
  <si>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</si>
  <si>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</si>
  <si>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</si>
  <si>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</si>
  <si>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</si>
  <si>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</si>
  <si>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</si>
  <si>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</si>
  <si>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</si>
  <si>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</si>
  <si>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</si>
  <si>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</si>
  <si>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</si>
  <si>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</si>
  <si>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</si>
  <si>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</si>
  <si>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</si>
  <si>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</si>
  <si>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</si>
  <si>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</si>
  <si>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</si>
  <si>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</si>
  <si>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</si>
  <si>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</si>
  <si>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</si>
  <si>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</si>
  <si>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</si>
  <si>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</si>
  <si>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</si>
  <si>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</si>
  <si>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</si>
  <si>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</si>
  <si>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</si>
  <si>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</si>
  <si>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</si>
  <si>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</si>
  <si>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</si>
  <si>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</si>
  <si>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</si>
  <si>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</si>
  <si>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</si>
  <si>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</si>
  <si>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</si>
  <si>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</si>
  <si>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</si>
  <si>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</si>
  <si>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</si>
  <si>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</si>
  <si>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</si>
  <si>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</si>
  <si>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</si>
  <si>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</si>
  <si>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</si>
  <si>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</si>
  <si>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</si>
  <si>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</si>
  <si>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</si>
  <si>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</si>
  <si>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</si>
  <si>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</si>
  <si>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</si>
  <si>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</si>
  <si>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</si>
  <si>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</si>
  <si>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</si>
  <si>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</si>
  <si>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</si>
  <si>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</si>
  <si>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</si>
  <si>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</si>
  <si>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</si>
  <si>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</si>
  <si>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</si>
  <si>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</si>
  <si>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</si>
  <si>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</si>
  <si>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</si>
  <si>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</si>
  <si>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</si>
  <si>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</si>
  <si>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</si>
  <si>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</si>
  <si>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</si>
  <si>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</si>
  <si>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</si>
  <si>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</si>
  <si>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</si>
  <si>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</si>
  <si>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</si>
  <si>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</si>
  <si>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</si>
  <si>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</si>
  <si>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</si>
  <si>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</si>
  <si>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</si>
  <si>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</si>
  <si>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</si>
  <si>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</si>
  <si>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</si>
  <si>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</si>
  <si>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</si>
  <si>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</si>
  <si>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</si>
  <si>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</si>
  <si>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</si>
  <si>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</si>
  <si>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</si>
  <si>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</si>
  <si>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</si>
  <si>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</si>
  <si>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</si>
  <si>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</si>
  <si>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</si>
  <si>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</si>
  <si>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</si>
  <si>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</si>
  <si>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</si>
  <si>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</si>
  <si>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</si>
  <si>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</si>
  <si>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</si>
  <si>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</si>
  <si>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</si>
  <si>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</si>
  <si>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</si>
  <si>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</si>
  <si>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</si>
  <si>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</si>
  <si>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</si>
  <si>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</si>
  <si>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</si>
  <si>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</si>
  <si>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</si>
  <si>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</si>
  <si>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</si>
  <si>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</si>
  <si>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</si>
  <si>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</si>
  <si>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</si>
  <si>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</si>
  <si>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</si>
  <si>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</si>
  <si>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</si>
  <si>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</si>
  <si>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</si>
  <si>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</si>
  <si>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</si>
  <si>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</si>
  <si>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</si>
  <si>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</si>
  <si>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</si>
  <si>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</si>
  <si>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</si>
  <si>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</si>
  <si>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</si>
  <si>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</si>
  <si>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</si>
  <si>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</si>
  <si>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</si>
  <si>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</si>
  <si>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</si>
  <si>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</si>
  <si>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</si>
  <si>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</si>
  <si>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</si>
  <si>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</si>
  <si>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</si>
  <si>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</si>
  <si>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</si>
  <si>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</si>
  <si>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</si>
  <si>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</si>
  <si>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</si>
  <si>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</si>
  <si>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</si>
  <si>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</si>
  <si>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</si>
  <si>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</si>
  <si>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</si>
  <si>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</si>
  <si>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</si>
  <si>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</si>
  <si>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</si>
  <si>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</si>
  <si>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</si>
  <si>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</si>
  <si>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</si>
  <si>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</si>
  <si>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</si>
  <si>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</si>
  <si>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</si>
  <si>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</si>
  <si>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</si>
  <si>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</si>
  <si>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</si>
  <si>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</si>
  <si>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</si>
  <si>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</si>
  <si>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</si>
  <si>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</si>
  <si>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</si>
  <si>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</si>
  <si>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</si>
  <si>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Wagner</t>
  </si>
  <si>
    <t>Greg</t>
  </si>
  <si>
    <t>Los Alamos National Laboratory</t>
  </si>
  <si>
    <t>wagnergl@lanl.gov</t>
  </si>
  <si>
    <t>Los Alamos</t>
  </si>
  <si>
    <t>NM</t>
  </si>
  <si>
    <t>US</t>
  </si>
  <si>
    <t>505-667-7937</t>
  </si>
  <si>
    <t>3672, 3536</t>
  </si>
  <si>
    <t>June 1, 2012</t>
  </si>
  <si>
    <t>SM30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</si>
</sst>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7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D1" zoomScale="125" zoomScaleNormal="125" zoomScalePageLayoutView="125" workbookViewId="0">
      <pane ySplit="23" topLeftCell="A24" activePane="bottomLeft" state="frozenSplit"/>
      <selection activeCell="C5" sqref="C5"/>
      <selection pane="bottomLeft" activeCell="D4" sqref="D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890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 t="s">
        <v>885</v>
      </c>
    </row>
    <row r="10" spans="1:3">
      <c r="A10" s="17" t="s">
        <v>15</v>
      </c>
      <c r="B10" s="11">
        <v>87544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 t="s">
        <v>888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>
        <v>40942</v>
      </c>
      <c r="C15" s="9" t="s">
        <v>854</v>
      </c>
    </row>
    <row r="16" spans="1:3">
      <c r="A16" s="17" t="s">
        <v>40</v>
      </c>
      <c r="B16" s="13">
        <v>41093</v>
      </c>
      <c r="C16" s="9" t="s">
        <v>854</v>
      </c>
    </row>
    <row r="17" spans="1:34">
      <c r="A17" s="17" t="s">
        <v>811</v>
      </c>
      <c r="B17" s="40">
        <v>41099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4.9800000000000001E-3</v>
      </c>
      <c r="D24" s="31">
        <f>IF(Table5[[#This Row],[Mass (g)]]="","",Table5[[#This Row],[Mass (g)]]*VLOOKUP(Table5[[#This Row],[Nuclide]],Doedata,4)*37000000000)</f>
        <v>61.911360000000002</v>
      </c>
      <c r="E24" s="10" t="s">
        <v>30</v>
      </c>
      <c r="F24" s="10" t="s">
        <v>31</v>
      </c>
      <c r="G24" s="10">
        <v>30</v>
      </c>
      <c r="H24" s="10" t="s">
        <v>871</v>
      </c>
      <c r="I24" s="10">
        <v>1</v>
      </c>
      <c r="J24" s="26">
        <f>IF(Table5[[#This Row],[Activity (Bq)]]="","",Table5[[#This Row],[Activity (Bq)]]/37000000000)</f>
        <v>1.67328E-9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1.0000000000000001E-5</v>
      </c>
      <c r="D25" s="31">
        <f>IF(Table5[[#This Row],[Mass (g)]]="","",Table5[[#This Row],[Mass (g)]]*VLOOKUP(Table5[[#This Row],[Nuclide]],Doedata,4)*37000000000)</f>
        <v>0.79920000000000002</v>
      </c>
      <c r="E25" s="10" t="s">
        <v>30</v>
      </c>
      <c r="F25" s="10" t="s">
        <v>31</v>
      </c>
      <c r="G25" s="10">
        <v>30</v>
      </c>
      <c r="H25" s="10" t="s">
        <v>871</v>
      </c>
      <c r="I25" s="10">
        <v>1</v>
      </c>
      <c r="J25" s="26">
        <f>IF(Table5[[#This Row],[Activity (Bq)]]="","",Table5[[#This Row],[Activity (Bq)]]/37000000000)</f>
        <v>2.1600000000000002E-11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5.0000000000000001E-9</v>
      </c>
      <c r="D26" s="31">
        <f>IF(Table5[[#This Row],[Mass (g)]]="","",Table5[[#This Row],[Mass (g)]]*VLOOKUP(Table5[[#This Row],[Nuclide]],Doedata,4)*37000000000)</f>
        <v>1.15625</v>
      </c>
      <c r="E26" s="10" t="s">
        <v>30</v>
      </c>
      <c r="F26" s="10" t="s">
        <v>31</v>
      </c>
      <c r="G26" s="10">
        <v>30</v>
      </c>
      <c r="H26" s="10" t="s">
        <v>871</v>
      </c>
      <c r="I26" s="10">
        <v>1</v>
      </c>
      <c r="J26" s="26">
        <f>IF(Table5[[#This Row],[Activity (Bq)]]="","",Table5[[#This Row],[Activity (Bq)]]/37000000000)</f>
        <v>3.1250000000000002E-11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35</v>
      </c>
      <c r="C27" s="18">
        <v>4.9800000000000001E-3</v>
      </c>
      <c r="D27" s="31">
        <f>IF(Table5[[#This Row],[Mass (g)]]="","",Table5[[#This Row],[Mass (g)]]*VLOOKUP(Table5[[#This Row],[Nuclide]],Doedata,4)*37000000000)</f>
        <v>61.911360000000002</v>
      </c>
      <c r="E27" s="10" t="s">
        <v>30</v>
      </c>
      <c r="F27" s="10" t="s">
        <v>31</v>
      </c>
      <c r="G27" s="10">
        <v>30</v>
      </c>
      <c r="H27" s="10" t="s">
        <v>871</v>
      </c>
      <c r="I27" s="10">
        <v>1</v>
      </c>
      <c r="J27" s="26">
        <f>IF(Table5[[#This Row],[Activity (Bq)]]="","",Table5[[#This Row],[Activity (Bq)]]/37000000000)</f>
        <v>1.67328E-9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29</v>
      </c>
      <c r="C28" s="18">
        <v>1.0000000000000001E-5</v>
      </c>
      <c r="D28" s="31">
        <f>IF(Table5[[#This Row],[Mass (g)]]="","",Table5[[#This Row],[Mass (g)]]*VLOOKUP(Table5[[#This Row],[Nuclide]],Doedata,4)*37000000000)</f>
        <v>0.79920000000000002</v>
      </c>
      <c r="E28" s="10" t="s">
        <v>30</v>
      </c>
      <c r="F28" s="10" t="s">
        <v>31</v>
      </c>
      <c r="G28" s="10">
        <v>30</v>
      </c>
      <c r="H28" s="10" t="s">
        <v>871</v>
      </c>
      <c r="I28" s="10">
        <v>1</v>
      </c>
      <c r="J28" s="26">
        <f>IF(Table5[[#This Row],[Activity (Bq)]]="","",Table5[[#This Row],[Activity (Bq)]]/37000000000)</f>
        <v>2.1600000000000002E-11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748</v>
      </c>
      <c r="C29" s="18">
        <v>5.0000000000000001E-9</v>
      </c>
      <c r="D29" s="31">
        <f>IF(Table5[[#This Row],[Mass (g)]]="","",Table5[[#This Row],[Mass (g)]]*VLOOKUP(Table5[[#This Row],[Nuclide]],Doedata,4)*37000000000)</f>
        <v>1.15625</v>
      </c>
      <c r="E29" s="10" t="s">
        <v>30</v>
      </c>
      <c r="F29" s="10" t="s">
        <v>31</v>
      </c>
      <c r="G29" s="10">
        <v>30</v>
      </c>
      <c r="H29" s="10" t="s">
        <v>871</v>
      </c>
      <c r="I29" s="10">
        <v>1</v>
      </c>
      <c r="J29" s="26">
        <f>IF(Table5[[#This Row],[Activity (Bq)]]="","",Table5[[#This Row],[Activity (Bq)]]/37000000000)</f>
        <v>3.1250000000000002E-11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3</v>
      </c>
      <c r="B30" s="9" t="s">
        <v>35</v>
      </c>
      <c r="C30" s="18">
        <v>4.9800000000000001E-3</v>
      </c>
      <c r="D30" s="31">
        <f>IF(Table5[[#This Row],[Mass (g)]]="","",Table5[[#This Row],[Mass (g)]]*VLOOKUP(Table5[[#This Row],[Nuclide]],Doedata,4)*37000000000)</f>
        <v>61.911360000000002</v>
      </c>
      <c r="E30" s="10" t="s">
        <v>30</v>
      </c>
      <c r="F30" s="10" t="s">
        <v>31</v>
      </c>
      <c r="G30" s="10">
        <v>30</v>
      </c>
      <c r="H30" s="10" t="s">
        <v>871</v>
      </c>
      <c r="I30" s="10">
        <v>1</v>
      </c>
      <c r="J30" s="26">
        <f>IF(Table5[[#This Row],[Activity (Bq)]]="","",Table5[[#This Row],[Activity (Bq)]]/37000000000)</f>
        <v>1.67328E-9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29</v>
      </c>
      <c r="C31" s="18">
        <v>1.0000000000000001E-5</v>
      </c>
      <c r="D31" s="31">
        <f>IF(Table5[[#This Row],[Mass (g)]]="","",Table5[[#This Row],[Mass (g)]]*VLOOKUP(Table5[[#This Row],[Nuclide]],Doedata,4)*37000000000)</f>
        <v>0.79920000000000002</v>
      </c>
      <c r="E31" s="10" t="s">
        <v>30</v>
      </c>
      <c r="F31" s="10" t="s">
        <v>31</v>
      </c>
      <c r="G31" s="10">
        <v>30</v>
      </c>
      <c r="H31" s="10" t="s">
        <v>871</v>
      </c>
      <c r="I31" s="10">
        <v>1</v>
      </c>
      <c r="J31" s="26">
        <f>IF(Table5[[#This Row],[Activity (Bq)]]="","",Table5[[#This Row],[Activity (Bq)]]/37000000000)</f>
        <v>2.1600000000000002E-11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748</v>
      </c>
      <c r="C32" s="18">
        <v>5.0000000000000001E-9</v>
      </c>
      <c r="D32" s="31">
        <f>IF(Table5[[#This Row],[Mass (g)]]="","",Table5[[#This Row],[Mass (g)]]*VLOOKUP(Table5[[#This Row],[Nuclide]],Doedata,4)*37000000000)</f>
        <v>1.15625</v>
      </c>
      <c r="E32" s="10" t="s">
        <v>30</v>
      </c>
      <c r="F32" s="10" t="s">
        <v>31</v>
      </c>
      <c r="G32" s="10">
        <v>30</v>
      </c>
      <c r="H32" s="10" t="s">
        <v>871</v>
      </c>
      <c r="I32" s="10">
        <v>1</v>
      </c>
      <c r="J32" s="26">
        <f>IF(Table5[[#This Row],[Activity (Bq)]]="","",Table5[[#This Row],[Activity (Bq)]]/37000000000)</f>
        <v>3.1250000000000002E-11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4</v>
      </c>
      <c r="B33" s="9" t="s">
        <v>35</v>
      </c>
      <c r="C33" s="18">
        <v>4.9800000000000001E-3</v>
      </c>
      <c r="D33" s="31">
        <f>IF(Table5[[#This Row],[Mass (g)]]="","",Table5[[#This Row],[Mass (g)]]*VLOOKUP(Table5[[#This Row],[Nuclide]],Doedata,4)*37000000000)</f>
        <v>61.911360000000002</v>
      </c>
      <c r="E33" s="10" t="s">
        <v>30</v>
      </c>
      <c r="F33" s="10" t="s">
        <v>31</v>
      </c>
      <c r="G33" s="10">
        <v>30</v>
      </c>
      <c r="H33" s="10" t="s">
        <v>871</v>
      </c>
      <c r="I33" s="10">
        <v>1</v>
      </c>
      <c r="J33" s="26">
        <f>IF(Table5[[#This Row],[Activity (Bq)]]="","",Table5[[#This Row],[Activity (Bq)]]/37000000000)</f>
        <v>1.67328E-9</v>
      </c>
      <c r="AD33" s="30" t="s">
        <v>65</v>
      </c>
      <c r="AE33" s="17"/>
      <c r="AF33" s="17"/>
      <c r="AG33" s="17" t="s">
        <v>858</v>
      </c>
      <c r="AH33" s="17"/>
    </row>
    <row r="34" spans="1:34">
      <c r="B34" s="9" t="s">
        <v>29</v>
      </c>
      <c r="C34" s="18">
        <v>1.0000000000000001E-5</v>
      </c>
      <c r="D34" s="31">
        <f>IF(Table5[[#This Row],[Mass (g)]]="","",Table5[[#This Row],[Mass (g)]]*VLOOKUP(Table5[[#This Row],[Nuclide]],Doedata,4)*37000000000)</f>
        <v>0.79920000000000002</v>
      </c>
      <c r="E34" s="10" t="s">
        <v>30</v>
      </c>
      <c r="F34" s="10" t="s">
        <v>31</v>
      </c>
      <c r="G34" s="10">
        <v>30</v>
      </c>
      <c r="H34" s="10" t="s">
        <v>871</v>
      </c>
      <c r="I34" s="10">
        <v>1</v>
      </c>
      <c r="J34" s="26">
        <f>IF(Table5[[#This Row],[Activity (Bq)]]="","",Table5[[#This Row],[Activity (Bq)]]/37000000000)</f>
        <v>2.1600000000000002E-11</v>
      </c>
      <c r="AD34" s="30" t="s">
        <v>66</v>
      </c>
      <c r="AE34" s="17"/>
      <c r="AF34" s="17"/>
      <c r="AG34" s="17" t="s">
        <v>859</v>
      </c>
      <c r="AH34" s="17"/>
    </row>
    <row r="35" spans="1:34">
      <c r="B35" s="9" t="s">
        <v>748</v>
      </c>
      <c r="C35" s="18">
        <v>5.0000000000000001E-9</v>
      </c>
      <c r="D35" s="31">
        <f>IF(Table5[[#This Row],[Mass (g)]]="","",Table5[[#This Row],[Mass (g)]]*VLOOKUP(Table5[[#This Row],[Nuclide]],Doedata,4)*37000000000)</f>
        <v>1.15625</v>
      </c>
      <c r="E35" s="10" t="s">
        <v>30</v>
      </c>
      <c r="F35" s="10" t="s">
        <v>31</v>
      </c>
      <c r="G35" s="10">
        <v>30</v>
      </c>
      <c r="H35" s="10" t="s">
        <v>871</v>
      </c>
      <c r="I35" s="10">
        <v>1</v>
      </c>
      <c r="J35" s="26">
        <f>IF(Table5[[#This Row],[Activity (Bq)]]="","",Table5[[#This Row],[Activity (Bq)]]/37000000000)</f>
        <v>3.1250000000000002E-11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5</v>
      </c>
      <c r="B36" s="9" t="s">
        <v>35</v>
      </c>
      <c r="C36" s="18">
        <v>4.9800000000000001E-3</v>
      </c>
      <c r="D36" s="31">
        <f>IF(Table5[[#This Row],[Mass (g)]]="","",Table5[[#This Row],[Mass (g)]]*VLOOKUP(Table5[[#This Row],[Nuclide]],Doedata,4)*37000000000)</f>
        <v>61.911360000000002</v>
      </c>
      <c r="E36" s="10" t="s">
        <v>30</v>
      </c>
      <c r="F36" s="10" t="s">
        <v>31</v>
      </c>
      <c r="G36" s="10">
        <v>30</v>
      </c>
      <c r="H36" s="10" t="s">
        <v>871</v>
      </c>
      <c r="I36" s="10">
        <v>1</v>
      </c>
      <c r="J36" s="26">
        <f>IF(Table5[[#This Row],[Activity (Bq)]]="","",Table5[[#This Row],[Activity (Bq)]]/37000000000)</f>
        <v>1.67328E-9</v>
      </c>
      <c r="AD36" s="30" t="s">
        <v>68</v>
      </c>
      <c r="AE36" s="17"/>
      <c r="AF36" s="17"/>
      <c r="AG36" s="17" t="s">
        <v>861</v>
      </c>
      <c r="AH36" s="17"/>
    </row>
    <row r="37" spans="1:34">
      <c r="B37" s="9" t="s">
        <v>29</v>
      </c>
      <c r="C37" s="18">
        <v>1.0000000000000001E-5</v>
      </c>
      <c r="D37" s="31">
        <f>IF(Table5[[#This Row],[Mass (g)]]="","",Table5[[#This Row],[Mass (g)]]*VLOOKUP(Table5[[#This Row],[Nuclide]],Doedata,4)*37000000000)</f>
        <v>0.79920000000000002</v>
      </c>
      <c r="E37" s="10" t="s">
        <v>30</v>
      </c>
      <c r="F37" s="10" t="s">
        <v>31</v>
      </c>
      <c r="G37" s="10">
        <v>30</v>
      </c>
      <c r="H37" s="10" t="s">
        <v>871</v>
      </c>
      <c r="I37" s="10">
        <v>1</v>
      </c>
      <c r="J37" s="26">
        <f>IF(Table5[[#This Row],[Activity (Bq)]]="","",Table5[[#This Row],[Activity (Bq)]]/37000000000)</f>
        <v>2.1600000000000002E-11</v>
      </c>
      <c r="AD37" s="30" t="s">
        <v>69</v>
      </c>
      <c r="AE37" s="17"/>
      <c r="AF37" s="17"/>
      <c r="AG37" s="17" t="s">
        <v>862</v>
      </c>
      <c r="AH37" s="17"/>
    </row>
    <row r="38" spans="1:34">
      <c r="B38" s="9" t="s">
        <v>748</v>
      </c>
      <c r="C38" s="18">
        <v>5.0000000000000001E-9</v>
      </c>
      <c r="D38" s="31">
        <f>IF(Table5[[#This Row],[Mass (g)]]="","",Table5[[#This Row],[Mass (g)]]*VLOOKUP(Table5[[#This Row],[Nuclide]],Doedata,4)*37000000000)</f>
        <v>1.15625</v>
      </c>
      <c r="E38" s="10" t="s">
        <v>30</v>
      </c>
      <c r="F38" s="10" t="s">
        <v>31</v>
      </c>
      <c r="G38" s="10">
        <v>30</v>
      </c>
      <c r="H38" s="10" t="s">
        <v>871</v>
      </c>
      <c r="I38" s="10">
        <v>1</v>
      </c>
      <c r="J38" s="26">
        <f>IF(Table5[[#This Row],[Activity (Bq)]]="","",Table5[[#This Row],[Activity (Bq)]]/37000000000)</f>
        <v>3.1250000000000002E-11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6</v>
      </c>
      <c r="B39" s="9" t="s">
        <v>35</v>
      </c>
      <c r="C39" s="18">
        <v>4.9800000000000001E-3</v>
      </c>
      <c r="D39" s="31">
        <f>IF(Table5[[#This Row],[Mass (g)]]="","",Table5[[#This Row],[Mass (g)]]*VLOOKUP(Table5[[#This Row],[Nuclide]],Doedata,4)*37000000000)</f>
        <v>61.911360000000002</v>
      </c>
      <c r="E39" s="10" t="s">
        <v>30</v>
      </c>
      <c r="F39" s="10" t="s">
        <v>31</v>
      </c>
      <c r="G39" s="10">
        <v>30</v>
      </c>
      <c r="H39" s="10" t="s">
        <v>871</v>
      </c>
      <c r="I39" s="10">
        <v>1</v>
      </c>
      <c r="J39" s="26">
        <f>IF(Table5[[#This Row],[Activity (Bq)]]="","",Table5[[#This Row],[Activity (Bq)]]/37000000000)</f>
        <v>1.67328E-9</v>
      </c>
      <c r="AD39" s="30" t="s">
        <v>71</v>
      </c>
      <c r="AE39" s="17"/>
      <c r="AF39" s="17"/>
      <c r="AG39" s="17" t="s">
        <v>829</v>
      </c>
      <c r="AH39" s="17"/>
    </row>
    <row r="40" spans="1:34">
      <c r="B40" s="9" t="s">
        <v>29</v>
      </c>
      <c r="C40" s="18">
        <v>1.0000000000000001E-5</v>
      </c>
      <c r="D40" s="31">
        <f>IF(Table5[[#This Row],[Mass (g)]]="","",Table5[[#This Row],[Mass (g)]]*VLOOKUP(Table5[[#This Row],[Nuclide]],Doedata,4)*37000000000)</f>
        <v>0.79920000000000002</v>
      </c>
      <c r="E40" s="10" t="s">
        <v>30</v>
      </c>
      <c r="F40" s="10" t="s">
        <v>31</v>
      </c>
      <c r="G40" s="10">
        <v>30</v>
      </c>
      <c r="H40" s="10" t="s">
        <v>871</v>
      </c>
      <c r="I40" s="10">
        <v>1</v>
      </c>
      <c r="J40" s="26">
        <f>IF(Table5[[#This Row],[Activity (Bq)]]="","",Table5[[#This Row],[Activity (Bq)]]/37000000000)</f>
        <v>2.1600000000000002E-11</v>
      </c>
      <c r="AD40" s="30" t="s">
        <v>72</v>
      </c>
      <c r="AE40" s="17"/>
      <c r="AF40" s="17"/>
      <c r="AG40" s="17" t="s">
        <v>830</v>
      </c>
      <c r="AH40" s="17"/>
    </row>
    <row r="41" spans="1:34">
      <c r="B41" s="9" t="s">
        <v>748</v>
      </c>
      <c r="C41" s="18">
        <v>5.0000000000000001E-9</v>
      </c>
      <c r="D41" s="31">
        <f>IF(Table5[[#This Row],[Mass (g)]]="","",Table5[[#This Row],[Mass (g)]]*VLOOKUP(Table5[[#This Row],[Nuclide]],Doedata,4)*37000000000)</f>
        <v>1.15625</v>
      </c>
      <c r="E41" s="10" t="s">
        <v>30</v>
      </c>
      <c r="F41" s="10" t="s">
        <v>31</v>
      </c>
      <c r="G41" s="10">
        <v>30</v>
      </c>
      <c r="H41" s="10" t="s">
        <v>871</v>
      </c>
      <c r="I41" s="10">
        <v>1</v>
      </c>
      <c r="J41" s="26">
        <f>IF(Table5[[#This Row],[Activity (Bq)]]="","",Table5[[#This Row],[Activity (Bq)]]/37000000000)</f>
        <v>3.1250000000000002E-11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7</v>
      </c>
      <c r="B42" s="9" t="s">
        <v>35</v>
      </c>
      <c r="C42" s="18">
        <v>4.9800000000000001E-3</v>
      </c>
      <c r="D42" s="31">
        <f>IF(Table5[[#This Row],[Mass (g)]]="","",Table5[[#This Row],[Mass (g)]]*VLOOKUP(Table5[[#This Row],[Nuclide]],Doedata,4)*37000000000)</f>
        <v>61.911360000000002</v>
      </c>
      <c r="E42" s="10" t="s">
        <v>30</v>
      </c>
      <c r="F42" s="10" t="s">
        <v>31</v>
      </c>
      <c r="G42" s="10">
        <v>30</v>
      </c>
      <c r="H42" s="10" t="s">
        <v>871</v>
      </c>
      <c r="I42" s="10">
        <v>1</v>
      </c>
      <c r="J42" s="26">
        <f>IF(Table5[[#This Row],[Activity (Bq)]]="","",Table5[[#This Row],[Activity (Bq)]]/37000000000)</f>
        <v>1.67328E-9</v>
      </c>
      <c r="AD42" s="30" t="s">
        <v>73</v>
      </c>
      <c r="AE42" s="17"/>
      <c r="AF42" s="17"/>
      <c r="AG42" s="17" t="s">
        <v>832</v>
      </c>
      <c r="AH42" s="17"/>
    </row>
    <row r="43" spans="1:34">
      <c r="B43" s="9" t="s">
        <v>29</v>
      </c>
      <c r="C43" s="18">
        <v>1.0000000000000001E-5</v>
      </c>
      <c r="D43" s="31">
        <f>IF(Table5[[#This Row],[Mass (g)]]="","",Table5[[#This Row],[Mass (g)]]*VLOOKUP(Table5[[#This Row],[Nuclide]],Doedata,4)*37000000000)</f>
        <v>0.79920000000000002</v>
      </c>
      <c r="E43" s="10" t="s">
        <v>30</v>
      </c>
      <c r="F43" s="10" t="s">
        <v>31</v>
      </c>
      <c r="G43" s="10">
        <v>30</v>
      </c>
      <c r="H43" s="10" t="s">
        <v>871</v>
      </c>
      <c r="I43" s="10">
        <v>1</v>
      </c>
      <c r="J43" s="26">
        <f>IF(Table5[[#This Row],[Activity (Bq)]]="","",Table5[[#This Row],[Activity (Bq)]]/37000000000)</f>
        <v>2.1600000000000002E-11</v>
      </c>
      <c r="AD43" s="30" t="s">
        <v>74</v>
      </c>
      <c r="AE43" s="17"/>
      <c r="AF43" s="17"/>
      <c r="AG43" s="17" t="s">
        <v>833</v>
      </c>
      <c r="AH43" s="17"/>
    </row>
    <row r="44" spans="1:34">
      <c r="B44" s="9" t="s">
        <v>748</v>
      </c>
      <c r="C44" s="18">
        <v>5.0000000000000001E-9</v>
      </c>
      <c r="D44" s="31">
        <f>IF(Table5[[#This Row],[Mass (g)]]="","",Table5[[#This Row],[Mass (g)]]*VLOOKUP(Table5[[#This Row],[Nuclide]],Doedata,4)*37000000000)</f>
        <v>1.15625</v>
      </c>
      <c r="E44" s="10" t="s">
        <v>30</v>
      </c>
      <c r="F44" s="10" t="s">
        <v>31</v>
      </c>
      <c r="G44" s="10">
        <v>30</v>
      </c>
      <c r="H44" s="10" t="s">
        <v>871</v>
      </c>
      <c r="I44" s="10">
        <v>1</v>
      </c>
      <c r="J44" s="26">
        <f>IF(Table5[[#This Row],[Activity (Bq)]]="","",Table5[[#This Row],[Activity (Bq)]]/37000000000)</f>
        <v>3.1250000000000002E-11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8</v>
      </c>
      <c r="B45" s="9" t="s">
        <v>35</v>
      </c>
      <c r="C45" s="18">
        <v>4.9800000000000001E-3</v>
      </c>
      <c r="D45" s="31">
        <f>IF(Table5[[#This Row],[Mass (g)]]="","",Table5[[#This Row],[Mass (g)]]*VLOOKUP(Table5[[#This Row],[Nuclide]],Doedata,4)*37000000000)</f>
        <v>61.911360000000002</v>
      </c>
      <c r="E45" s="10" t="s">
        <v>30</v>
      </c>
      <c r="F45" s="10" t="s">
        <v>31</v>
      </c>
      <c r="G45" s="10">
        <v>30</v>
      </c>
      <c r="H45" s="10" t="s">
        <v>871</v>
      </c>
      <c r="I45" s="10">
        <v>1</v>
      </c>
      <c r="J45" s="26">
        <f>IF(Table5[[#This Row],[Activity (Bq)]]="","",Table5[[#This Row],[Activity (Bq)]]/37000000000)</f>
        <v>1.67328E-9</v>
      </c>
      <c r="AD45" s="30" t="s">
        <v>76</v>
      </c>
      <c r="AE45" s="17"/>
      <c r="AF45" s="17"/>
      <c r="AG45" s="17" t="s">
        <v>835</v>
      </c>
      <c r="AH45" s="17"/>
    </row>
    <row r="46" spans="1:34">
      <c r="B46" s="9" t="s">
        <v>29</v>
      </c>
      <c r="C46" s="18">
        <v>1.0000000000000001E-5</v>
      </c>
      <c r="D46" s="31">
        <f>IF(Table5[[#This Row],[Mass (g)]]="","",Table5[[#This Row],[Mass (g)]]*VLOOKUP(Table5[[#This Row],[Nuclide]],Doedata,4)*37000000000)</f>
        <v>0.79920000000000002</v>
      </c>
      <c r="E46" s="10" t="s">
        <v>30</v>
      </c>
      <c r="F46" s="10" t="s">
        <v>31</v>
      </c>
      <c r="G46" s="10">
        <v>30</v>
      </c>
      <c r="H46" s="10" t="s">
        <v>871</v>
      </c>
      <c r="I46" s="10">
        <v>1</v>
      </c>
      <c r="J46" s="26">
        <f>IF(Table5[[#This Row],[Activity (Bq)]]="","",Table5[[#This Row],[Activity (Bq)]]/37000000000)</f>
        <v>2.1600000000000002E-11</v>
      </c>
      <c r="AD46" s="30" t="s">
        <v>77</v>
      </c>
      <c r="AE46" s="17"/>
      <c r="AF46" s="17"/>
      <c r="AG46" s="17" t="s">
        <v>864</v>
      </c>
      <c r="AH46" s="17"/>
    </row>
    <row r="47" spans="1:34">
      <c r="B47" s="9" t="s">
        <v>748</v>
      </c>
      <c r="C47" s="18">
        <v>5.0000000000000001E-9</v>
      </c>
      <c r="D47" s="31">
        <f>IF(Table5[[#This Row],[Mass (g)]]="","",Table5[[#This Row],[Mass (g)]]*VLOOKUP(Table5[[#This Row],[Nuclide]],Doedata,4)*37000000000)</f>
        <v>1.15625</v>
      </c>
      <c r="E47" s="10" t="s">
        <v>30</v>
      </c>
      <c r="F47" s="10" t="s">
        <v>31</v>
      </c>
      <c r="G47" s="10">
        <v>30</v>
      </c>
      <c r="H47" s="10" t="s">
        <v>871</v>
      </c>
      <c r="I47" s="10">
        <v>1</v>
      </c>
      <c r="J47" s="26">
        <f>IF(Table5[[#This Row],[Activity (Bq)]]="","",Table5[[#This Row],[Activity (Bq)]]/37000000000)</f>
        <v>3.1250000000000002E-11</v>
      </c>
      <c r="AD47" s="30" t="s">
        <v>78</v>
      </c>
      <c r="AE47" s="17"/>
      <c r="AF47" s="17"/>
      <c r="AG47" s="17" t="s">
        <v>865</v>
      </c>
      <c r="AH47" s="17"/>
    </row>
    <row r="48" spans="1:34">
      <c r="A48" s="9">
        <v>9</v>
      </c>
      <c r="B48" s="9" t="s">
        <v>35</v>
      </c>
      <c r="C48" s="18">
        <v>4.9800000000000001E-3</v>
      </c>
      <c r="D48" s="31">
        <f>IF(Table5[[#This Row],[Mass (g)]]="","",Table5[[#This Row],[Mass (g)]]*VLOOKUP(Table5[[#This Row],[Nuclide]],Doedata,4)*37000000000)</f>
        <v>61.911360000000002</v>
      </c>
      <c r="E48" s="10" t="s">
        <v>30</v>
      </c>
      <c r="F48" s="10" t="s">
        <v>31</v>
      </c>
      <c r="G48" s="10">
        <v>30</v>
      </c>
      <c r="H48" s="10" t="s">
        <v>871</v>
      </c>
      <c r="I48" s="10">
        <v>1</v>
      </c>
      <c r="J48" s="26">
        <f>IF(Table5[[#This Row],[Activity (Bq)]]="","",Table5[[#This Row],[Activity (Bq)]]/37000000000)</f>
        <v>1.67328E-9</v>
      </c>
      <c r="AD48" s="30" t="s">
        <v>79</v>
      </c>
      <c r="AE48" s="17"/>
      <c r="AF48" s="17"/>
      <c r="AG48" s="17" t="s">
        <v>866</v>
      </c>
      <c r="AH48" s="17"/>
    </row>
    <row r="49" spans="1:34">
      <c r="B49" s="9" t="s">
        <v>29</v>
      </c>
      <c r="C49" s="18">
        <v>1.0000000000000001E-5</v>
      </c>
      <c r="D49" s="31">
        <f>IF(Table5[[#This Row],[Mass (g)]]="","",Table5[[#This Row],[Mass (g)]]*VLOOKUP(Table5[[#This Row],[Nuclide]],Doedata,4)*37000000000)</f>
        <v>0.79920000000000002</v>
      </c>
      <c r="E49" s="10" t="s">
        <v>30</v>
      </c>
      <c r="F49" s="10" t="s">
        <v>31</v>
      </c>
      <c r="G49" s="10">
        <v>30</v>
      </c>
      <c r="H49" s="10" t="s">
        <v>871</v>
      </c>
      <c r="I49" s="10">
        <v>1</v>
      </c>
      <c r="J49" s="26">
        <f>IF(Table5[[#This Row],[Activity (Bq)]]="","",Table5[[#This Row],[Activity (Bq)]]/37000000000)</f>
        <v>2.1600000000000002E-11</v>
      </c>
      <c r="AD49" s="30" t="s">
        <v>80</v>
      </c>
      <c r="AE49" s="17"/>
      <c r="AF49" s="17"/>
      <c r="AG49" s="17" t="s">
        <v>836</v>
      </c>
      <c r="AH49" s="17"/>
    </row>
    <row r="50" spans="1:34">
      <c r="B50" s="9" t="s">
        <v>748</v>
      </c>
      <c r="C50" s="18">
        <v>5.0000000000000001E-9</v>
      </c>
      <c r="D50" s="31">
        <f>IF(Table5[[#This Row],[Mass (g)]]="","",Table5[[#This Row],[Mass (g)]]*VLOOKUP(Table5[[#This Row],[Nuclide]],Doedata,4)*37000000000)</f>
        <v>1.15625</v>
      </c>
      <c r="E50" s="10" t="s">
        <v>30</v>
      </c>
      <c r="F50" s="10" t="s">
        <v>31</v>
      </c>
      <c r="G50" s="10">
        <v>30</v>
      </c>
      <c r="H50" s="10" t="s">
        <v>871</v>
      </c>
      <c r="I50" s="10">
        <v>1</v>
      </c>
      <c r="J50" s="26">
        <f>IF(Table5[[#This Row],[Activity (Bq)]]="","",Table5[[#This Row],[Activity (Bq)]]/37000000000)</f>
        <v>3.1250000000000002E-11</v>
      </c>
      <c r="AD50" s="30" t="s">
        <v>81</v>
      </c>
      <c r="AE50" s="17"/>
      <c r="AF50" s="17"/>
      <c r="AG50" s="17" t="s">
        <v>867</v>
      </c>
      <c r="AH50" s="17"/>
    </row>
    <row r="51" spans="1:34">
      <c r="A51" s="9">
        <v>10</v>
      </c>
      <c r="B51" s="9" t="s">
        <v>35</v>
      </c>
      <c r="C51" s="18">
        <v>4.9800000000000001E-3</v>
      </c>
      <c r="D51" s="31">
        <f>IF(Table5[[#This Row],[Mass (g)]]="","",Table5[[#This Row],[Mass (g)]]*VLOOKUP(Table5[[#This Row],[Nuclide]],Doedata,4)*37000000000)</f>
        <v>61.911360000000002</v>
      </c>
      <c r="E51" s="10" t="s">
        <v>30</v>
      </c>
      <c r="F51" s="10" t="s">
        <v>31</v>
      </c>
      <c r="G51" s="10">
        <v>30</v>
      </c>
      <c r="H51" s="10" t="s">
        <v>871</v>
      </c>
      <c r="I51" s="10">
        <v>1</v>
      </c>
      <c r="J51" s="26">
        <f>IF(Table5[[#This Row],[Activity (Bq)]]="","",Table5[[#This Row],[Activity (Bq)]]/37000000000)</f>
        <v>1.67328E-9</v>
      </c>
      <c r="AD51" s="30" t="s">
        <v>82</v>
      </c>
      <c r="AE51" s="17"/>
      <c r="AF51" s="17"/>
      <c r="AG51" s="17" t="s">
        <v>868</v>
      </c>
      <c r="AH51" s="17"/>
    </row>
    <row r="52" spans="1:34">
      <c r="B52" s="9" t="s">
        <v>29</v>
      </c>
      <c r="C52" s="18">
        <v>1.0000000000000001E-5</v>
      </c>
      <c r="D52" s="31">
        <f>IF(Table5[[#This Row],[Mass (g)]]="","",Table5[[#This Row],[Mass (g)]]*VLOOKUP(Table5[[#This Row],[Nuclide]],Doedata,4)*37000000000)</f>
        <v>0.79920000000000002</v>
      </c>
      <c r="E52" s="10" t="s">
        <v>30</v>
      </c>
      <c r="F52" s="10" t="s">
        <v>31</v>
      </c>
      <c r="G52" s="10">
        <v>30</v>
      </c>
      <c r="H52" s="10" t="s">
        <v>871</v>
      </c>
      <c r="I52" s="10">
        <v>1</v>
      </c>
      <c r="J52" s="26">
        <f>IF(Table5[[#This Row],[Activity (Bq)]]="","",Table5[[#This Row],[Activity (Bq)]]/37000000000)</f>
        <v>2.1600000000000002E-11</v>
      </c>
      <c r="AD52" s="30" t="s">
        <v>83</v>
      </c>
      <c r="AE52" s="17"/>
      <c r="AF52" s="17"/>
      <c r="AG52" s="17" t="s">
        <v>869</v>
      </c>
      <c r="AH52" s="17"/>
    </row>
    <row r="53" spans="1:34">
      <c r="B53" s="9" t="s">
        <v>748</v>
      </c>
      <c r="C53" s="18">
        <v>5.0000000000000001E-9</v>
      </c>
      <c r="D53" s="31">
        <f>IF(Table5[[#This Row],[Mass (g)]]="","",Table5[[#This Row],[Mass (g)]]*VLOOKUP(Table5[[#This Row],[Nuclide]],Doedata,4)*37000000000)</f>
        <v>1.15625</v>
      </c>
      <c r="E53" s="10" t="s">
        <v>30</v>
      </c>
      <c r="F53" s="10" t="s">
        <v>31</v>
      </c>
      <c r="G53" s="10">
        <v>30</v>
      </c>
      <c r="H53" s="10" t="s">
        <v>871</v>
      </c>
      <c r="I53" s="10">
        <v>1</v>
      </c>
      <c r="J53" s="26">
        <f>IF(Table5[[#This Row],[Activity (Bq)]]="","",Table5[[#This Row],[Activity (Bq)]]/37000000000)</f>
        <v>3.1250000000000002E-11</v>
      </c>
      <c r="AD53" s="30" t="s">
        <v>84</v>
      </c>
      <c r="AE53" s="17"/>
      <c r="AF53" s="17"/>
      <c r="AG53" s="17" t="s">
        <v>852</v>
      </c>
      <c r="AH53" s="17"/>
    </row>
    <row r="54" spans="1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1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1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1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1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1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1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1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1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1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1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Greg Wagner</cp:lastModifiedBy>
  <cp:lastPrinted>2010-11-18T22:52:38Z</cp:lastPrinted>
  <dcterms:created xsi:type="dcterms:W3CDTF">2010-11-12T20:51:00Z</dcterms:created>
  <dcterms:modified xsi:type="dcterms:W3CDTF">2012-06-24T21:20:08Z</dcterms:modified>
</cp:coreProperties>
</file>