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 s="1"/>
  <c r="D84"/>
  <c r="J84" s="1"/>
  <c r="D85"/>
  <c r="J85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 s="1"/>
  <c r="D108"/>
  <c r="J108" s="1"/>
  <c r="D109"/>
  <c r="J109" s="1"/>
  <c r="D110"/>
  <c r="J110" s="1"/>
  <c r="D111"/>
  <c r="J111"/>
  <c r="D112"/>
  <c r="J112" s="1"/>
  <c r="D113"/>
  <c r="J113" s="1"/>
  <c r="D114"/>
  <c r="J114" s="1"/>
  <c r="D115"/>
  <c r="J115" s="1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/>
  <c r="D136"/>
  <c r="J136" s="1"/>
  <c r="D137"/>
  <c r="J137" s="1"/>
  <c r="D138"/>
  <c r="J138" s="1"/>
  <c r="D139"/>
  <c r="J139" s="1"/>
  <c r="D140"/>
  <c r="J140" s="1"/>
  <c r="D141"/>
  <c r="J141" s="1"/>
  <c r="D142"/>
  <c r="J142" s="1"/>
  <c r="D143"/>
  <c r="J143"/>
  <c r="D144"/>
  <c r="J144" s="1"/>
  <c r="D145"/>
  <c r="J145" s="1"/>
  <c r="D146"/>
  <c r="J146" s="1"/>
  <c r="D147"/>
  <c r="J147" s="1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/>
  <c r="D168"/>
  <c r="J168" s="1"/>
  <c r="D169"/>
  <c r="J169" s="1"/>
  <c r="D170"/>
  <c r="J170" s="1"/>
  <c r="D171"/>
  <c r="J171" s="1"/>
  <c r="D172"/>
  <c r="J172" s="1"/>
  <c r="D173"/>
  <c r="J173" s="1"/>
  <c r="D174"/>
  <c r="J174" s="1"/>
  <c r="D175"/>
  <c r="J175"/>
  <c r="D176"/>
  <c r="J176" s="1"/>
  <c r="D177"/>
  <c r="J177" s="1"/>
  <c r="D178"/>
  <c r="J178" s="1"/>
  <c r="D179"/>
  <c r="J179" s="1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75" i="1"/>
  <c r="J75"/>
  <c r="D76"/>
  <c r="J76" s="1"/>
  <c r="D77"/>
  <c r="J77" s="1"/>
  <c r="D78"/>
  <c r="J78" s="1"/>
  <c r="D79"/>
  <c r="J79" s="1"/>
  <c r="D80"/>
  <c r="J80" s="1"/>
  <c r="D81"/>
  <c r="J81" s="1"/>
  <c r="D82"/>
  <c r="J82" s="1"/>
  <c r="D83"/>
  <c r="J83"/>
  <c r="D84"/>
  <c r="J84" s="1"/>
  <c r="D85"/>
  <c r="J85" s="1"/>
  <c r="D86"/>
  <c r="J86" s="1"/>
  <c r="D87"/>
  <c r="J87" s="1"/>
  <c r="D88"/>
  <c r="J88" s="1"/>
  <c r="D89"/>
  <c r="J89" s="1"/>
  <c r="D90"/>
  <c r="J90" s="1"/>
  <c r="D91"/>
  <c r="J91" s="1"/>
  <c r="D92"/>
  <c r="J92" s="1"/>
  <c r="D93"/>
  <c r="J93" s="1"/>
  <c r="D94"/>
  <c r="J94" s="1"/>
  <c r="D95"/>
  <c r="J95" s="1"/>
  <c r="D96"/>
  <c r="J96" s="1"/>
  <c r="D97"/>
  <c r="J97" s="1"/>
  <c r="D98"/>
  <c r="J98" s="1"/>
  <c r="D99"/>
  <c r="J99" s="1"/>
  <c r="D100"/>
  <c r="J100" s="1"/>
  <c r="D101"/>
  <c r="J101" s="1"/>
  <c r="D102"/>
  <c r="J102" s="1"/>
  <c r="D103"/>
  <c r="J103" s="1"/>
  <c r="D104"/>
  <c r="J104" s="1"/>
  <c r="D105"/>
  <c r="J105" s="1"/>
  <c r="D106"/>
  <c r="J106" s="1"/>
  <c r="D107"/>
  <c r="J107"/>
  <c r="D108"/>
  <c r="J108" s="1"/>
  <c r="D109"/>
  <c r="J109" s="1"/>
  <c r="D110"/>
  <c r="J110" s="1"/>
  <c r="D111"/>
  <c r="J111" s="1"/>
  <c r="D112"/>
  <c r="J112" s="1"/>
  <c r="D113"/>
  <c r="J113" s="1"/>
  <c r="D114"/>
  <c r="J114" s="1"/>
  <c r="D115"/>
  <c r="J115"/>
  <c r="D116"/>
  <c r="J116" s="1"/>
  <c r="D117"/>
  <c r="J117" s="1"/>
  <c r="D118"/>
  <c r="J118" s="1"/>
  <c r="D119"/>
  <c r="J119" s="1"/>
  <c r="D120"/>
  <c r="J120" s="1"/>
  <c r="D121"/>
  <c r="J121" s="1"/>
  <c r="D122"/>
  <c r="J122" s="1"/>
  <c r="D123"/>
  <c r="J123" s="1"/>
  <c r="D124"/>
  <c r="J124" s="1"/>
  <c r="D125"/>
  <c r="J125" s="1"/>
  <c r="D126"/>
  <c r="J126" s="1"/>
  <c r="D127"/>
  <c r="J127" s="1"/>
  <c r="D128"/>
  <c r="J128" s="1"/>
  <c r="D129"/>
  <c r="J129" s="1"/>
  <c r="D130"/>
  <c r="J130" s="1"/>
  <c r="D131"/>
  <c r="J131" s="1"/>
  <c r="D132"/>
  <c r="J132" s="1"/>
  <c r="D133"/>
  <c r="J133" s="1"/>
  <c r="D134"/>
  <c r="J134" s="1"/>
  <c r="D135"/>
  <c r="J135" s="1"/>
  <c r="D136"/>
  <c r="J136" s="1"/>
  <c r="D137"/>
  <c r="J137" s="1"/>
  <c r="D138"/>
  <c r="J138" s="1"/>
  <c r="D139"/>
  <c r="J139"/>
  <c r="D140"/>
  <c r="J140" s="1"/>
  <c r="D141"/>
  <c r="J141" s="1"/>
  <c r="D142"/>
  <c r="J142" s="1"/>
  <c r="D143"/>
  <c r="J143" s="1"/>
  <c r="D144"/>
  <c r="J144" s="1"/>
  <c r="D145"/>
  <c r="J145" s="1"/>
  <c r="D146"/>
  <c r="J146" s="1"/>
  <c r="D147"/>
  <c r="J147"/>
  <c r="D148"/>
  <c r="J148" s="1"/>
  <c r="D149"/>
  <c r="J149" s="1"/>
  <c r="D150"/>
  <c r="J150" s="1"/>
  <c r="D151"/>
  <c r="J151" s="1"/>
  <c r="D152"/>
  <c r="J152" s="1"/>
  <c r="D153"/>
  <c r="J153" s="1"/>
  <c r="D154"/>
  <c r="J154" s="1"/>
  <c r="D155"/>
  <c r="J155" s="1"/>
  <c r="D156"/>
  <c r="J156" s="1"/>
  <c r="D157"/>
  <c r="J157" s="1"/>
  <c r="D158"/>
  <c r="J158" s="1"/>
  <c r="D159"/>
  <c r="J159" s="1"/>
  <c r="D160"/>
  <c r="J160" s="1"/>
  <c r="D161"/>
  <c r="J161" s="1"/>
  <c r="D162"/>
  <c r="J162" s="1"/>
  <c r="D163"/>
  <c r="J163" s="1"/>
  <c r="D164"/>
  <c r="J164" s="1"/>
  <c r="D165"/>
  <c r="J165" s="1"/>
  <c r="D166"/>
  <c r="J166" s="1"/>
  <c r="D167"/>
  <c r="J167" s="1"/>
  <c r="D168"/>
  <c r="J168" s="1"/>
  <c r="D169"/>
  <c r="J169" s="1"/>
  <c r="D170"/>
  <c r="J170" s="1"/>
  <c r="D171"/>
  <c r="J171"/>
  <c r="D172"/>
  <c r="J172" s="1"/>
  <c r="D173"/>
  <c r="J173" s="1"/>
  <c r="D174"/>
  <c r="J174" s="1"/>
  <c r="D175"/>
  <c r="J175" s="1"/>
  <c r="D176"/>
  <c r="J176" s="1"/>
  <c r="D177"/>
  <c r="J177" s="1"/>
  <c r="D178"/>
  <c r="J178" s="1"/>
  <c r="D179"/>
  <c r="J179"/>
  <c r="D180"/>
  <c r="J180" s="1"/>
  <c r="D181"/>
  <c r="J181" s="1"/>
  <c r="D182"/>
  <c r="J182" s="1"/>
  <c r="D183"/>
  <c r="J183" s="1"/>
  <c r="D184"/>
  <c r="J184" s="1"/>
  <c r="D185"/>
  <c r="J185" s="1"/>
  <c r="D186"/>
  <c r="J186" s="1"/>
  <c r="D187"/>
  <c r="J187" s="1"/>
  <c r="D188"/>
  <c r="J188" s="1"/>
  <c r="D189"/>
  <c r="J189" s="1"/>
  <c r="D190"/>
  <c r="J190" s="1"/>
  <c r="D191"/>
  <c r="J191" s="1"/>
  <c r="D192"/>
  <c r="J192" s="1"/>
  <c r="D193"/>
  <c r="J193" s="1"/>
  <c r="D194"/>
  <c r="J194" s="1"/>
  <c r="D195"/>
  <c r="J195" s="1"/>
  <c r="D196"/>
  <c r="J196" s="1"/>
  <c r="D197"/>
  <c r="J197" s="1"/>
  <c r="D198"/>
  <c r="J198" s="1"/>
  <c r="D199"/>
  <c r="J199" s="1"/>
  <c r="D200"/>
  <c r="J200" s="1"/>
  <c r="D201"/>
  <c r="J201" s="1"/>
  <c r="D202"/>
  <c r="J202" s="1"/>
  <c r="D203"/>
  <c r="J203"/>
  <c r="D204"/>
  <c r="J204" s="1"/>
  <c r="D205"/>
  <c r="J205" s="1"/>
  <c r="D206"/>
  <c r="J206" s="1"/>
  <c r="D207"/>
  <c r="J207" s="1"/>
  <c r="D208"/>
  <c r="J208" s="1"/>
  <c r="D24"/>
  <c r="J24" s="1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<sst xmlns="http://schemas.openxmlformats.org/spreadsheetml/2006/main" count="3337" uniqueCount="893">
  <si>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</si>
  <si>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</si>
  <si>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</si>
  <si>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</si>
  <si>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</si>
  <si>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</si>
  <si>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</si>
  <si>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</si>
  <si>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</si>
  <si>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</si>
  <si>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</si>
  <si>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</si>
  <si>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</si>
  <si>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</si>
  <si>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</si>
  <si>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</si>
  <si>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</si>
  <si>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</si>
  <si>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</si>
  <si>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</si>
  <si>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</si>
  <si>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</si>
  <si>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</si>
  <si>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</si>
  <si>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</si>
  <si>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</si>
  <si>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</si>
  <si>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</si>
  <si>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</si>
  <si>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</si>
  <si>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</si>
  <si>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</si>
  <si>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</si>
  <si>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</si>
  <si>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</si>
  <si>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</si>
  <si>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</si>
  <si>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</si>
  <si>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</si>
  <si>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</si>
  <si>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</si>
  <si>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</si>
  <si>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</si>
  <si>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</si>
  <si>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</si>
  <si>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</si>
  <si>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</si>
  <si>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</si>
  <si>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</si>
  <si>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</si>
  <si>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</si>
  <si>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</si>
  <si>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</si>
  <si>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</si>
  <si>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</si>
  <si>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</si>
  <si>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</si>
  <si>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</si>
  <si>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</si>
  <si>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</si>
  <si>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</si>
  <si>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</si>
  <si>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</si>
  <si>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</si>
  <si>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</si>
  <si>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</si>
  <si>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</si>
  <si>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</si>
  <si>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</si>
  <si>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</si>
  <si>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</si>
  <si>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</si>
  <si>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</si>
  <si>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</si>
  <si>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</si>
  <si>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</si>
  <si>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</si>
  <si>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</si>
  <si>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</si>
  <si>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</si>
  <si>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</si>
  <si>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</si>
  <si>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</si>
  <si>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</si>
  <si>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</si>
  <si>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</si>
  <si>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</si>
  <si>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</si>
  <si>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</si>
  <si>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</si>
  <si>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</si>
  <si>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</si>
  <si>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</si>
  <si>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</si>
  <si>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</si>
  <si>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</si>
  <si>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</si>
  <si>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</si>
  <si>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</si>
  <si>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</si>
  <si>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</si>
  <si>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</si>
  <si>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</si>
  <si>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</si>
  <si>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</si>
  <si>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</si>
  <si>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</si>
  <si>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</si>
  <si>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</si>
  <si>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</si>
  <si>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</si>
  <si>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</si>
  <si>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</si>
  <si>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</si>
  <si>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</si>
  <si>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</si>
  <si>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</si>
  <si>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</si>
  <si>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</si>
  <si>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</si>
  <si>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</si>
  <si>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</si>
  <si>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</si>
  <si>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</si>
  <si>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</si>
  <si>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</si>
  <si>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</si>
  <si>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</si>
  <si>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</si>
  <si>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</si>
  <si>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</si>
  <si>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</si>
  <si>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</si>
  <si>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</si>
  <si>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</si>
  <si>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</si>
  <si>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</si>
  <si>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</si>
  <si>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</si>
  <si>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</si>
  <si>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</si>
  <si>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</si>
  <si>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</si>
  <si>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</si>
  <si>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</si>
  <si>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</si>
  <si>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</si>
  <si>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</si>
  <si>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</si>
  <si>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</si>
  <si>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</si>
  <si>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</si>
  <si>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</si>
  <si>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</si>
  <si>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</si>
  <si>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</si>
  <si>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</si>
  <si>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</si>
  <si>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</si>
  <si>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</si>
  <si>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</si>
  <si>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</si>
  <si>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</si>
  <si>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</si>
  <si>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</si>
  <si>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</si>
  <si>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</si>
  <si>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</si>
  <si>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</si>
  <si>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</si>
  <si>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</si>
  <si>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</si>
  <si>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</si>
  <si>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</si>
  <si>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</si>
  <si>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</si>
  <si>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</si>
  <si>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</si>
  <si>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</si>
  <si>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</si>
  <si>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</si>
  <si>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</si>
  <si>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</si>
  <si>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</si>
  <si>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</si>
  <si>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</si>
  <si>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</si>
  <si>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</si>
  <si>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</si>
  <si>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</si>
  <si>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</si>
  <si>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</si>
  <si>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</si>
  <si>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</si>
  <si>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</si>
  <si>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</si>
  <si>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</si>
  <si>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</si>
  <si>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</si>
  <si>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</si>
  <si>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</si>
  <si>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</si>
  <si>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</si>
  <si>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</si>
  <si>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</si>
  <si>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</si>
  <si>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</si>
  <si>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</si>
  <si>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</si>
  <si>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</si>
  <si>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</si>
  <si>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</si>
  <si>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</si>
  <si>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</si>
  <si>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</si>
  <si>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</si>
  <si>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</si>
  <si>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</si>
  <si>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</si>
  <si>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</si>
  <si>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</si>
  <si>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</si>
  <si>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</si>
  <si>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</si>
  <si>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</si>
  <si>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</si>
  <si>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</si>
  <si>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</si>
  <si>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</si>
  <si>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</si>
  <si>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</si>
  <si>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</si>
  <si>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</si>
  <si>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</si>
  <si>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</si>
  <si>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</si>
  <si>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</si>
  <si>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</si>
  <si>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</si>
  <si>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</si>
  <si>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</si>
  <si>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</si>
  <si>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</si>
  <si>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</si>
  <si>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</si>
  <si>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</si>
  <si>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</si>
  <si>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</si>
  <si>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</si>
  <si>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</si>
  <si>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</si>
  <si>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</si>
  <si>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</si>
  <si>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</si>
  <si>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</si>
  <si>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</si>
  <si>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</si>
  <si>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</si>
  <si>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</si>
  <si>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</si>
  <si>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</si>
  <si>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</si>
  <si>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</si>
  <si>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</si>
  <si>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</si>
  <si>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</si>
  <si>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</si>
  <si>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</si>
  <si>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</si>
  <si>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</si>
  <si>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</si>
  <si>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</si>
  <si>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</si>
  <si>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</si>
  <si>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</si>
  <si>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</si>
  <si>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</si>
  <si>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</si>
  <si>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</si>
  <si>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</si>
  <si>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</si>
  <si>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</si>
  <si>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</si>
  <si>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</si>
  <si>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</si>
  <si>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</si>
  <si>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</si>
  <si>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</si>
  <si>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</si>
  <si>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</si>
  <si>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</si>
  <si>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</si>
  <si>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</si>
  <si>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</si>
  <si>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</si>
  <si>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</si>
  <si>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</si>
  <si>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</si>
  <si>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</si>
  <si>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</si>
  <si>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</si>
  <si>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</si>
  <si>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</si>
  <si>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</si>
  <si>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</si>
  <si>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</si>
  <si>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</si>
  <si>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</si>
  <si>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</si>
  <si>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</si>
  <si>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</si>
  <si>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</si>
  <si>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</si>
  <si>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</si>
  <si>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</si>
  <si>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</si>
  <si>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</si>
  <si>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</si>
  <si>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</si>
  <si>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</si>
  <si>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</si>
  <si>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</si>
  <si>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</si>
  <si>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</si>
  <si>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</si>
  <si>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</si>
  <si>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</si>
  <si>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</si>
  <si>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</si>
  <si>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</si>
  <si>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</si>
  <si>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</si>
  <si>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</si>
  <si>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</si>
  <si>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</si>
  <si>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</si>
  <si>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</si>
  <si>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</si>
  <si>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</si>
  <si>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</si>
  <si>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</si>
  <si>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</si>
  <si>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</si>
  <si>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</si>
  <si>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</si>
  <si>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</si>
  <si>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</si>
  <si>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</si>
  <si>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</si>
  <si>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</si>
  <si>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</si>
  <si>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</si>
  <si>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</si>
  <si>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</si>
  <si>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</si>
  <si>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</si>
  <si>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</si>
  <si>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</si>
  <si>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</si>
  <si>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</si>
  <si>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</si>
  <si>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</si>
  <si>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</si>
  <si>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</si>
  <si>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</si>
  <si>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</si>
  <si>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</si>
  <si>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</si>
  <si>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</si>
  <si>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</si>
  <si>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</si>
  <si>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</si>
  <si>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</si>
  <si>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</si>
  <si>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</si>
  <si>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</si>
  <si>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</si>
  <si>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</si>
  <si>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</si>
  <si>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</si>
  <si>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</si>
  <si>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</si>
  <si>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</si>
  <si>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</si>
  <si>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</si>
  <si>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</si>
  <si>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</si>
  <si>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</si>
  <si>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</si>
  <si>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</si>
  <si>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</si>
  <si>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</si>
  <si>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</si>
  <si>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</si>
  <si>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</si>
  <si>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</si>
  <si>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</si>
  <si>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</si>
  <si>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</si>
  <si>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</si>
  <si>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</si>
  <si>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</si>
  <si>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</si>
  <si>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</si>
  <si>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</si>
  <si>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</si>
  <si>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</si>
  <si>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</si>
  <si>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</si>
  <si>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</si>
  <si>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</si>
  <si>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</si>
  <si>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</si>
  <si>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</si>
  <si>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</si>
  <si>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</si>
  <si>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</si>
  <si>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</si>
  <si>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</si>
  <si>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</si>
  <si>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</si>
  <si>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</si>
  <si>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</si>
  <si>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</si>
  <si>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</si>
  <si>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</si>
  <si>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</si>
  <si>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</si>
  <si>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</si>
  <si>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</si>
  <si>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</si>
  <si>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</si>
  <si>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</si>
  <si>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</si>
  <si>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</si>
  <si>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</si>
  <si>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</si>
  <si>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</si>
  <si>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</si>
  <si>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</si>
  <si>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</si>
  <si>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</si>
  <si>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</si>
  <si>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</si>
  <si>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</si>
  <si>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</si>
  <si>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</si>
  <si>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</si>
  <si>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</si>
  <si>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</si>
  <si>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</si>
  <si>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</si>
  <si>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</si>
  <si>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</si>
  <si>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</si>
  <si>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</si>
  <si>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</si>
  <si>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</si>
  <si>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</si>
  <si>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</si>
  <si>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</si>
  <si>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</si>
  <si>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</si>
  <si>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</si>
  <si>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</si>
  <si>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</si>
  <si>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</si>
  <si>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</si>
  <si>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</si>
  <si>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</si>
  <si>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</si>
  <si>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</si>
  <si>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</si>
  <si>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</si>
  <si>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</si>
  <si>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</si>
  <si>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</si>
  <si>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</si>
  <si>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</si>
  <si>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</si>
  <si>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</si>
  <si>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</si>
  <si>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</si>
  <si>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</si>
  <si>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</si>
  <si>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</si>
  <si>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</si>
  <si>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</si>
  <si>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</si>
  <si>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</si>
  <si>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</si>
  <si>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</si>
  <si>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</si>
  <si>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</si>
  <si>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</si>
  <si>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</si>
  <si>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</si>
  <si>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</si>
  <si>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</si>
  <si>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</si>
  <si>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</si>
  <si>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</si>
  <si>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</si>
  <si>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</si>
  <si>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</si>
  <si>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</si>
  <si>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</si>
  <si>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</si>
  <si>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</si>
  <si>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</si>
  <si>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</si>
  <si>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</si>
  <si>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</si>
  <si>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</si>
  <si>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</si>
  <si>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</si>
  <si>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</si>
  <si>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</si>
  <si>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</si>
  <si>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</si>
  <si>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</si>
  <si>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</si>
  <si>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</si>
  <si>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</si>
  <si>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</si>
  <si>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</si>
  <si>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</si>
  <si>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</si>
  <si>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</si>
  <si>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</si>
  <si>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</si>
  <si>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</si>
  <si>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</si>
  <si>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</si>
  <si>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</si>
  <si>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</si>
  <si>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</si>
  <si>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</si>
  <si>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</si>
  <si>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</si>
  <si>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</si>
  <si>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</si>
  <si>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</si>
  <si>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</si>
  <si>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</si>
  <si>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</si>
  <si>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</si>
  <si>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</si>
  <si>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</si>
  <si>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</si>
  <si>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</si>
  <si>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</si>
  <si>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</si>
  <si>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</si>
  <si>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</si>
  <si>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</si>
  <si>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</si>
  <si>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</si>
  <si>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</si>
  <si>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</si>
  <si>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</si>
  <si>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</si>
  <si>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</si>
  <si>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</si>
  <si>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</si>
  <si>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</si>
  <si>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</si>
  <si>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</si>
  <si>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</si>
  <si>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</si>
  <si>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</si>
  <si>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</si>
  <si>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</si>
  <si>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</si>
  <si>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</si>
  <si>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</si>
  <si>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</si>
  <si>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</si>
  <si>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</si>
  <si>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</si>
  <si>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</si>
  <si>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</si>
  <si>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</si>
  <si>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</si>
  <si>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</si>
  <si>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</si>
  <si>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</si>
  <si>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</si>
  <si>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</si>
  <si>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</si>
  <si>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</si>
  <si>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</si>
  <si>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</si>
  <si>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</si>
  <si>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</si>
  <si>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</si>
  <si>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</si>
  <si>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</si>
  <si>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</si>
  <si>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</si>
  <si>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</si>
  <si>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</si>
  <si>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</si>
  <si>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</si>
  <si>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</si>
  <si>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</si>
  <si>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</si>
  <si>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</si>
  <si>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</si>
  <si>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</si>
  <si>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</si>
  <si>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</si>
  <si>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</si>
  <si>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</si>
  <si>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</si>
  <si>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</si>
  <si>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</si>
  <si>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</si>
  <si>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</si>
  <si>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</si>
  <si>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</si>
  <si>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</si>
  <si>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</si>
  <si>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</si>
  <si>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</si>
  <si>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</si>
  <si>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</si>
  <si>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</si>
  <si>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</si>
  <si>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</si>
  <si>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</si>
  <si>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</si>
  <si>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</si>
  <si>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</si>
  <si>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</si>
  <si>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</si>
  <si>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</si>
  <si>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</si>
  <si>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</si>
  <si>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</si>
  <si>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</si>
  <si>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</si>
  <si>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</si>
  <si>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</si>
  <si>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</si>
  <si>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</si>
  <si>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</si>
  <si>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</si>
  <si>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</si>
  <si>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</si>
  <si>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</si>
  <si>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</si>
  <si>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</si>
  <si>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</si>
  <si>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</si>
  <si>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</si>
  <si>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</si>
  <si>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</si>
  <si>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</si>
  <si>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</si>
  <si>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</si>
  <si>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</si>
  <si>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</si>
  <si>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</si>
  <si>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</si>
  <si>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</si>
  <si>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</si>
  <si>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</si>
  <si>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</si>
  <si>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</si>
  <si>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</si>
  <si>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</si>
  <si>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</si>
  <si>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</si>
  <si>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</si>
  <si>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</si>
  <si>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</si>
  <si>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</si>
  <si>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</si>
  <si>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</si>
  <si>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</si>
  <si>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</si>
  <si>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</si>
  <si>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</si>
  <si>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</si>
  <si>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</si>
  <si>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</si>
  <si>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</si>
  <si>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</si>
  <si>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</si>
  <si>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</si>
  <si>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</si>
  <si>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</si>
  <si>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</si>
  <si>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</si>
  <si>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</si>
  <si>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</si>
  <si>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</si>
  <si>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</si>
  <si>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</si>
  <si>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</si>
  <si>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</si>
  <si>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</si>
  <si>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</si>
  <si>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</si>
  <si>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</si>
  <si>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</si>
  <si>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</si>
  <si>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</si>
  <si>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</si>
  <si>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</si>
  <si>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</si>
  <si>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</si>
  <si>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</si>
  <si>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</si>
  <si>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</si>
  <si>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</si>
  <si>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</si>
  <si>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</si>
  <si>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</si>
  <si>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</si>
  <si>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</si>
  <si>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</si>
  <si>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</si>
  <si>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</si>
  <si>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</si>
  <si>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</si>
  <si>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</si>
  <si>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</si>
  <si>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</si>
  <si>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</si>
  <si>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</si>
  <si>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</si>
  <si>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</si>
  <si>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</si>
  <si>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</si>
  <si>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</si>
  <si>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</si>
  <si>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</si>
  <si>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</si>
  <si>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</si>
  <si>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</si>
  <si>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</si>
  <si>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</si>
  <si>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</si>
  <si>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</si>
  <si>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</si>
  <si>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</si>
  <si>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</si>
  <si>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</si>
  <si>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</si>
  <si>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</si>
  <si>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</si>
  <si>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</si>
  <si>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</si>
  <si>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</si>
  <si>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</si>
  <si>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</si>
  <si>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</si>
  <si>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</si>
  <si>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</si>
  <si>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</si>
  <si>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</si>
  <si>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</si>
  <si>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</si>
  <si>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</si>
  <si>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</si>
  <si>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</si>
  <si>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</si>
  <si>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</si>
  <si>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</si>
  <si>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</si>
  <si>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</si>
  <si>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</si>
  <si>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</si>
  <si>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</si>
  <si>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</si>
  <si>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</si>
  <si>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</si>
  <si>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</si>
  <si>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</si>
  <si>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</si>
  <si>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</si>
  <si>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</si>
  <si>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</si>
  <si>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</si>
  <si>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</si>
  <si>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</si>
  <si>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</si>
  <si>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</si>
  <si>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</si>
  <si>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</si>
  <si>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</si>
  <si>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</si>
  <si>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</si>
  <si>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</si>
  <si>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</si>
  <si>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</si>
  <si>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</si>
  <si>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</si>
  <si>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</si>
  <si>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</si>
  <si>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</si>
  <si>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</si>
  <si>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</si>
  <si>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</si>
  <si>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</si>
  <si>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</si>
  <si>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</si>
  <si>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</si>
  <si>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</si>
  <si>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</si>
  <si>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</si>
  <si>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</si>
  <si>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</si>
  <si>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</si>
  <si>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</si>
  <si>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</si>
  <si>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</si>
  <si>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</si>
  <si>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</si>
  <si>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</si>
  <si>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</si>
  <si>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</si>
  <si>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</si>
  <si>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</si>
  <si>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</si>
  <si>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</si>
  <si>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</si>
  <si>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</si>
  <si>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</si>
  <si>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</si>
  <si>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</si>
  <si>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</si>
  <si>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</si>
  <si>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</si>
  <si>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</si>
  <si>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</si>
  <si>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</si>
  <si>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</si>
  <si>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</si>
  <si>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</si>
  <si>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</si>
  <si>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</si>
  <si>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</si>
  <si>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</si>
  <si>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</si>
  <si>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</si>
  <si>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</si>
  <si>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</si>
  <si>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</si>
  <si>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</si>
  <si>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</si>
  <si>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</si>
  <si>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</si>
  <si>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</si>
  <si>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</si>
  <si>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</si>
  <si>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</si>
  <si>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</si>
  <si>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</si>
  <si>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</si>
  <si>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</si>
  <si>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</si>
  <si>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</si>
  <si>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</si>
  <si>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</si>
  <si>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</si>
  <si>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</si>
  <si>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</si>
  <si>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</si>
  <si>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</si>
  <si>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</si>
  <si>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</si>
  <si>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</si>
  <si>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</si>
  <si>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</si>
  <si>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</si>
  <si>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</si>
  <si>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</si>
  <si>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Seiter</t>
  </si>
  <si>
    <t>Jennifer</t>
  </si>
  <si>
    <t>US Army Engineer Research &amp; Development Center</t>
  </si>
  <si>
    <t>3909 Halls Ferry Rd</t>
  </si>
  <si>
    <t>jennifer.m.seiter@usace.army.mil</t>
  </si>
  <si>
    <t>Vicksburg</t>
  </si>
  <si>
    <t>MS</t>
  </si>
  <si>
    <t>USA</t>
  </si>
  <si>
    <t>601-415-1822 OR 601-634-4038</t>
  </si>
  <si>
    <t xml:space="preserve"> 4-1 </t>
  </si>
  <si>
    <t>ERDC/EL/ECB</t>
  </si>
  <si>
    <t>u-238</t>
  </si>
  <si>
    <t xml:space="preserve"> 3601a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</si>
</sst>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4EPPJMS" refreshedDate="41051.388243634261" createdVersion="3" refreshedVersion="3" minRefreshableVersion="3" recordCount="185">
  <cacheSource type="worksheet">
    <worksheetSource name="Table5"/>
  </cacheSource>
  <cacheFields count="10">
    <cacheField name="Sample Number" numFmtId="0">
      <sharedItems containsString="0" containsBlank="1" containsNumber="1" containsInteger="1" minValue="1" maxValue="12"/>
    </cacheField>
    <cacheField name="Nuclide" numFmtId="0">
      <sharedItems containsBlank="1" count="23">
        <s v="U-235"/>
        <s v="u-238"/>
        <m/>
        <s v="I-12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String="0" containsBlank="1" containsNumber="1" minValue="0.1" maxValue="0.4"/>
    </cacheField>
    <cacheField name="Activity (Bq)" numFmtId="11">
      <sharedItems containsMixedTypes="1" containsNumber="1" minValue="4972.8" maxValue="7992.0000000000009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NonDate="0" containsString="0" containsBlank="1"/>
    </cacheField>
    <cacheField name="Activity (Ci)" numFmtId="11">
      <sharedItems containsMixedTypes="1" containsNumber="1" minValue="1.3440000000000001E-7" maxValue="2.1600000000000003E-7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n v="1"/>
    <x v="0"/>
    <n v="0.1"/>
    <n v="7992.0000000000009"/>
    <s v="Solid"/>
    <s v="Oxide"/>
    <n v="30"/>
    <s v="4a"/>
    <m/>
    <n v="2.1600000000000003E-7"/>
  </r>
  <r>
    <n v="1"/>
    <x v="1"/>
    <n v="0.4"/>
    <n v="4972.8"/>
    <s v="Solid"/>
    <s v="Oxide"/>
    <n v="30"/>
    <s v="4a"/>
    <m/>
    <n v="1.3440000000000001E-7"/>
  </r>
  <r>
    <n v="2"/>
    <x v="0"/>
    <n v="0.1"/>
    <n v="7992.0000000000009"/>
    <s v="Solid"/>
    <s v="Oxide"/>
    <n v="30"/>
    <s v="4a"/>
    <m/>
    <n v="2.1600000000000003E-7"/>
  </r>
  <r>
    <n v="2"/>
    <x v="1"/>
    <n v="0.4"/>
    <n v="4972.8"/>
    <s v="Solid"/>
    <s v="Oxide"/>
    <n v="30"/>
    <s v="4a"/>
    <m/>
    <n v="1.3440000000000001E-7"/>
  </r>
  <r>
    <n v="3"/>
    <x v="0"/>
    <n v="0.1"/>
    <n v="7992.0000000000009"/>
    <s v="Solid"/>
    <s v="Oxide"/>
    <n v="30"/>
    <s v="4a"/>
    <m/>
    <n v="2.1600000000000003E-7"/>
  </r>
  <r>
    <n v="3"/>
    <x v="1"/>
    <n v="0.4"/>
    <n v="4972.8"/>
    <s v="Solid"/>
    <s v="Oxide"/>
    <n v="30"/>
    <s v="4a"/>
    <m/>
    <n v="1.3440000000000001E-7"/>
  </r>
  <r>
    <n v="4"/>
    <x v="0"/>
    <n v="0.1"/>
    <n v="7992.0000000000009"/>
    <s v="Solid"/>
    <s v="Oxide"/>
    <n v="30"/>
    <s v="4a"/>
    <m/>
    <n v="2.1600000000000003E-7"/>
  </r>
  <r>
    <n v="4"/>
    <x v="1"/>
    <n v="0.4"/>
    <n v="4972.8"/>
    <s v="Solid"/>
    <s v="Oxide"/>
    <n v="30"/>
    <s v="4a"/>
    <m/>
    <n v="1.3440000000000001E-7"/>
  </r>
  <r>
    <n v="5"/>
    <x v="0"/>
    <n v="0.1"/>
    <n v="7992.0000000000009"/>
    <s v="Solid"/>
    <s v="Oxide"/>
    <n v="30"/>
    <s v="4a"/>
    <m/>
    <n v="2.1600000000000003E-7"/>
  </r>
  <r>
    <n v="5"/>
    <x v="1"/>
    <n v="0.4"/>
    <n v="4972.8"/>
    <s v="Solid"/>
    <s v="Oxide"/>
    <n v="30"/>
    <s v="4a"/>
    <m/>
    <n v="1.3440000000000001E-7"/>
  </r>
  <r>
    <n v="6"/>
    <x v="0"/>
    <n v="0.1"/>
    <n v="7992.0000000000009"/>
    <s v="Solid"/>
    <s v="Oxide"/>
    <n v="30"/>
    <s v="4a"/>
    <m/>
    <n v="2.1600000000000003E-7"/>
  </r>
  <r>
    <n v="6"/>
    <x v="1"/>
    <n v="0.4"/>
    <n v="4972.8"/>
    <s v="Solid"/>
    <s v="Oxide"/>
    <n v="30"/>
    <s v="4a"/>
    <m/>
    <n v="1.3440000000000001E-7"/>
  </r>
  <r>
    <n v="7"/>
    <x v="0"/>
    <n v="0.1"/>
    <n v="7992.0000000000009"/>
    <s v="Solid"/>
    <s v="Oxide"/>
    <n v="30"/>
    <s v="4a"/>
    <m/>
    <n v="2.1600000000000003E-7"/>
  </r>
  <r>
    <n v="7"/>
    <x v="1"/>
    <n v="0.4"/>
    <n v="4972.8"/>
    <s v="Solid"/>
    <s v="Oxide"/>
    <n v="30"/>
    <s v="4a"/>
    <m/>
    <n v="1.3440000000000001E-7"/>
  </r>
  <r>
    <n v="8"/>
    <x v="0"/>
    <n v="0.1"/>
    <n v="7992.0000000000009"/>
    <s v="Solid"/>
    <s v="Oxide"/>
    <n v="30"/>
    <s v="4a"/>
    <m/>
    <n v="2.1600000000000003E-7"/>
  </r>
  <r>
    <n v="8"/>
    <x v="1"/>
    <n v="0.4"/>
    <n v="4972.8"/>
    <s v="Solid"/>
    <s v="Oxide"/>
    <n v="30"/>
    <s v="4a"/>
    <m/>
    <n v="1.3440000000000001E-7"/>
  </r>
  <r>
    <n v="9"/>
    <x v="0"/>
    <n v="0.1"/>
    <n v="7992.0000000000009"/>
    <s v="Solid"/>
    <s v="Oxide"/>
    <n v="30"/>
    <s v="4a"/>
    <m/>
    <n v="2.1600000000000003E-7"/>
  </r>
  <r>
    <n v="9"/>
    <x v="1"/>
    <n v="0.4"/>
    <n v="4972.8"/>
    <s v="Solid"/>
    <s v="Oxide"/>
    <n v="30"/>
    <s v="4a"/>
    <m/>
    <n v="1.3440000000000001E-7"/>
  </r>
  <r>
    <n v="10"/>
    <x v="0"/>
    <n v="0.1"/>
    <n v="7992.0000000000009"/>
    <s v="Solid"/>
    <s v="Oxide"/>
    <n v="30"/>
    <s v="4a"/>
    <m/>
    <n v="2.1600000000000003E-7"/>
  </r>
  <r>
    <n v="10"/>
    <x v="1"/>
    <n v="0.4"/>
    <n v="4972.8"/>
    <s v="Solid"/>
    <s v="Oxide"/>
    <n v="30"/>
    <s v="4a"/>
    <m/>
    <n v="1.3440000000000001E-7"/>
  </r>
  <r>
    <n v="11"/>
    <x v="0"/>
    <n v="0.1"/>
    <n v="7992.0000000000009"/>
    <s v="Solid"/>
    <s v="Oxide"/>
    <n v="30"/>
    <s v="4a"/>
    <m/>
    <n v="2.1600000000000003E-7"/>
  </r>
  <r>
    <n v="11"/>
    <x v="1"/>
    <n v="0.4"/>
    <n v="4972.8"/>
    <s v="Solid"/>
    <s v="Oxide"/>
    <n v="30"/>
    <s v="4a"/>
    <m/>
    <n v="1.3440000000000001E-7"/>
  </r>
  <r>
    <n v="12"/>
    <x v="0"/>
    <n v="0.1"/>
    <n v="7992.0000000000009"/>
    <s v="Solid"/>
    <s v="Oxide"/>
    <n v="30"/>
    <s v="4a"/>
    <m/>
    <n v="2.1600000000000003E-7"/>
  </r>
  <r>
    <n v="12"/>
    <x v="1"/>
    <n v="0.4"/>
    <n v="4972.8"/>
    <s v="Solid"/>
    <s v="Oxide"/>
    <n v="30"/>
    <s v="4a"/>
    <m/>
    <n v="1.3440000000000001E-7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  <r>
    <m/>
    <x v="2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8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4"/>
        <item m="1" x="9"/>
        <item m="1" x="15"/>
        <item m="1" x="16"/>
        <item m="1" x="3"/>
        <item m="1" x="14"/>
        <item m="1" x="7"/>
        <item m="1" x="18"/>
        <item m="1" x="21"/>
        <item m="1" x="8"/>
        <item m="1" x="10"/>
        <item m="1" x="11"/>
        <item m="1" x="6"/>
        <item m="1" x="12"/>
        <item m="1" x="13"/>
        <item x="0"/>
        <item x="1"/>
        <item x="2"/>
        <item m="1"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4">
    <i>
      <x v="19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C41" sqref="C41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880</v>
      </c>
    </row>
    <row r="3" spans="1:3">
      <c r="A3" s="17" t="s">
        <v>9</v>
      </c>
      <c r="B3" s="11" t="s">
        <v>881</v>
      </c>
    </row>
    <row r="4" spans="1:3">
      <c r="A4" s="17" t="s">
        <v>12</v>
      </c>
      <c r="B4" s="11" t="s">
        <v>882</v>
      </c>
    </row>
    <row r="5" spans="1:3">
      <c r="A5" s="17" t="s">
        <v>10</v>
      </c>
      <c r="B5" s="11" t="s">
        <v>883</v>
      </c>
      <c r="C5" s="9" t="s">
        <v>875</v>
      </c>
    </row>
    <row r="6" spans="1:3">
      <c r="A6" s="17" t="s">
        <v>11</v>
      </c>
      <c r="B6" s="11" t="s">
        <v>890</v>
      </c>
    </row>
    <row r="7" spans="1:3">
      <c r="A7" s="17" t="s">
        <v>879</v>
      </c>
      <c r="B7" s="11" t="s">
        <v>884</v>
      </c>
    </row>
    <row r="8" spans="1:3">
      <c r="A8" s="17" t="s">
        <v>13</v>
      </c>
      <c r="B8" s="11" t="s">
        <v>885</v>
      </c>
    </row>
    <row r="9" spans="1:3">
      <c r="A9" s="17" t="s">
        <v>14</v>
      </c>
      <c r="B9" s="11" t="s">
        <v>886</v>
      </c>
    </row>
    <row r="10" spans="1:3">
      <c r="A10" s="17" t="s">
        <v>15</v>
      </c>
      <c r="B10" s="11">
        <v>39180</v>
      </c>
    </row>
    <row r="11" spans="1:3">
      <c r="A11" s="17" t="s">
        <v>809</v>
      </c>
      <c r="B11" s="11" t="s">
        <v>887</v>
      </c>
    </row>
    <row r="12" spans="1:3">
      <c r="A12" s="17" t="s">
        <v>26</v>
      </c>
      <c r="B12" s="22" t="s">
        <v>888</v>
      </c>
    </row>
    <row r="13" spans="1:3">
      <c r="A13" s="17" t="s">
        <v>839</v>
      </c>
      <c r="B13" s="12" t="s">
        <v>892</v>
      </c>
    </row>
    <row r="14" spans="1:3">
      <c r="A14" s="17" t="s">
        <v>16</v>
      </c>
      <c r="B14" s="29"/>
    </row>
    <row r="15" spans="1:3">
      <c r="A15" s="17" t="s">
        <v>41</v>
      </c>
      <c r="B15" s="12" t="s">
        <v>889</v>
      </c>
      <c r="C15" s="9" t="s">
        <v>854</v>
      </c>
    </row>
    <row r="16" spans="1:3">
      <c r="A16" s="17" t="s">
        <v>40</v>
      </c>
      <c r="B16" s="13">
        <v>41078</v>
      </c>
      <c r="C16" s="9" t="s">
        <v>854</v>
      </c>
    </row>
    <row r="17" spans="1:34">
      <c r="A17" s="17" t="s">
        <v>811</v>
      </c>
      <c r="B17" s="40">
        <v>41079</v>
      </c>
      <c r="C17" s="9" t="s">
        <v>853</v>
      </c>
    </row>
    <row r="18" spans="1:34">
      <c r="A18" s="17" t="s">
        <v>42</v>
      </c>
      <c r="B18" s="11"/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9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29</v>
      </c>
      <c r="C24" s="18">
        <v>1.2E-2</v>
      </c>
      <c r="D24" s="31">
        <f>IF(Table5[[#This Row],[Mass (g)]]="","",Table5[[#This Row],[Mass (g)]]*VLOOKUP(Table5[[#This Row],[Nuclide]],Doedata,4)*37000000000)</f>
        <v>959.04</v>
      </c>
      <c r="E24" s="10" t="s">
        <v>30</v>
      </c>
      <c r="F24" s="10" t="s">
        <v>31</v>
      </c>
      <c r="G24" s="10">
        <v>7</v>
      </c>
      <c r="H24" s="10" t="s">
        <v>832</v>
      </c>
      <c r="I24" s="10"/>
      <c r="J24" s="26">
        <f>IF(Table5[[#This Row],[Activity (Bq)]]="","",Table5[[#This Row],[Activity (Bq)]]/37000000000)</f>
        <v>2.592E-8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1</v>
      </c>
      <c r="B25" s="9" t="s">
        <v>891</v>
      </c>
      <c r="C25" s="18">
        <v>4.8000000000000001E-2</v>
      </c>
      <c r="D25" s="31">
        <f>IF(Table5[[#This Row],[Mass (g)]]="","",Table5[[#This Row],[Mass (g)]]*VLOOKUP(Table5[[#This Row],[Nuclide]],Doedata,4)*37000000000)</f>
        <v>596.73599999999999</v>
      </c>
      <c r="E25" s="10" t="s">
        <v>30</v>
      </c>
      <c r="F25" s="10" t="s">
        <v>31</v>
      </c>
      <c r="G25" s="10">
        <v>7</v>
      </c>
      <c r="H25" s="10" t="s">
        <v>832</v>
      </c>
      <c r="I25" s="10"/>
      <c r="J25" s="26">
        <f>IF(Table5[[#This Row],[Activity (Bq)]]="","",Table5[[#This Row],[Activity (Bq)]]/37000000000)</f>
        <v>1.6128000000000001E-8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2</v>
      </c>
      <c r="B26" s="9" t="s">
        <v>29</v>
      </c>
      <c r="C26" s="18">
        <v>1.2E-2</v>
      </c>
      <c r="D26" s="31">
        <f>IF(Table5[[#This Row],[Mass (g)]]="","",Table5[[#This Row],[Mass (g)]]*VLOOKUP(Table5[[#This Row],[Nuclide]],Doedata,4)*37000000000)</f>
        <v>959.04</v>
      </c>
      <c r="E26" s="10" t="s">
        <v>30</v>
      </c>
      <c r="F26" s="10" t="s">
        <v>31</v>
      </c>
      <c r="G26" s="10">
        <v>7</v>
      </c>
      <c r="H26" s="10" t="s">
        <v>832</v>
      </c>
      <c r="I26" s="10"/>
      <c r="J26" s="26">
        <f>IF(Table5[[#This Row],[Activity (Bq)]]="","",Table5[[#This Row],[Activity (Bq)]]/37000000000)</f>
        <v>2.592E-8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2</v>
      </c>
      <c r="B27" s="9" t="s">
        <v>891</v>
      </c>
      <c r="C27" s="18">
        <v>4.8000000000000001E-2</v>
      </c>
      <c r="D27" s="31">
        <f>IF(Table5[[#This Row],[Mass (g)]]="","",Table5[[#This Row],[Mass (g)]]*VLOOKUP(Table5[[#This Row],[Nuclide]],Doedata,4)*37000000000)</f>
        <v>596.73599999999999</v>
      </c>
      <c r="E27" s="10" t="s">
        <v>30</v>
      </c>
      <c r="F27" s="10" t="s">
        <v>31</v>
      </c>
      <c r="G27" s="10">
        <v>7</v>
      </c>
      <c r="H27" s="10" t="s">
        <v>832</v>
      </c>
      <c r="I27" s="10"/>
      <c r="J27" s="26">
        <f>IF(Table5[[#This Row],[Activity (Bq)]]="","",Table5[[#This Row],[Activity (Bq)]]/37000000000)</f>
        <v>1.6128000000000001E-8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3</v>
      </c>
      <c r="B28" s="9" t="s">
        <v>29</v>
      </c>
      <c r="C28" s="18">
        <v>4.0000000000000001E-3</v>
      </c>
      <c r="D28" s="31">
        <f>IF(Table5[[#This Row],[Mass (g)]]="","",Table5[[#This Row],[Mass (g)]]*VLOOKUP(Table5[[#This Row],[Nuclide]],Doedata,4)*37000000000)</f>
        <v>319.68</v>
      </c>
      <c r="E28" s="10" t="s">
        <v>30</v>
      </c>
      <c r="F28" s="10" t="s">
        <v>31</v>
      </c>
      <c r="G28" s="10">
        <v>7</v>
      </c>
      <c r="H28" s="10" t="s">
        <v>832</v>
      </c>
      <c r="I28" s="10"/>
      <c r="J28" s="26">
        <f>IF(Table5[[#This Row],[Activity (Bq)]]="","",Table5[[#This Row],[Activity (Bq)]]/37000000000)</f>
        <v>8.6399999999999999E-9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3</v>
      </c>
      <c r="B29" s="9" t="s">
        <v>891</v>
      </c>
      <c r="C29" s="18">
        <v>1.6E-2</v>
      </c>
      <c r="D29" s="31">
        <f>IF(Table5[[#This Row],[Mass (g)]]="","",Table5[[#This Row],[Mass (g)]]*VLOOKUP(Table5[[#This Row],[Nuclide]],Doedata,4)*37000000000)</f>
        <v>198.91199999999998</v>
      </c>
      <c r="E29" s="10" t="s">
        <v>30</v>
      </c>
      <c r="F29" s="10" t="s">
        <v>31</v>
      </c>
      <c r="G29" s="10">
        <v>7</v>
      </c>
      <c r="H29" s="10" t="s">
        <v>832</v>
      </c>
      <c r="I29" s="10"/>
      <c r="J29" s="26">
        <f>IF(Table5[[#This Row],[Activity (Bq)]]="","",Table5[[#This Row],[Activity (Bq)]]/37000000000)</f>
        <v>5.3759999999999996E-9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4</v>
      </c>
      <c r="B30" s="9" t="s">
        <v>29</v>
      </c>
      <c r="C30" s="18">
        <v>4.0000000000000001E-3</v>
      </c>
      <c r="D30" s="31">
        <f>IF(Table5[[#This Row],[Mass (g)]]="","",Table5[[#This Row],[Mass (g)]]*VLOOKUP(Table5[[#This Row],[Nuclide]],Doedata,4)*37000000000)</f>
        <v>319.68</v>
      </c>
      <c r="E30" s="10" t="s">
        <v>30</v>
      </c>
      <c r="F30" s="10" t="s">
        <v>31</v>
      </c>
      <c r="G30" s="10">
        <v>7</v>
      </c>
      <c r="H30" s="10" t="s">
        <v>832</v>
      </c>
      <c r="I30" s="10"/>
      <c r="J30" s="26">
        <f>IF(Table5[[#This Row],[Activity (Bq)]]="","",Table5[[#This Row],[Activity (Bq)]]/37000000000)</f>
        <v>8.6399999999999999E-9</v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4</v>
      </c>
      <c r="B31" s="9" t="s">
        <v>891</v>
      </c>
      <c r="C31" s="18">
        <v>1.6E-2</v>
      </c>
      <c r="D31" s="31">
        <f>IF(Table5[[#This Row],[Mass (g)]]="","",Table5[[#This Row],[Mass (g)]]*VLOOKUP(Table5[[#This Row],[Nuclide]],Doedata,4)*37000000000)</f>
        <v>198.91199999999998</v>
      </c>
      <c r="E31" s="10" t="s">
        <v>30</v>
      </c>
      <c r="F31" s="10" t="s">
        <v>31</v>
      </c>
      <c r="G31" s="10">
        <v>7</v>
      </c>
      <c r="H31" s="10" t="s">
        <v>832</v>
      </c>
      <c r="I31" s="10"/>
      <c r="J31" s="26">
        <f>IF(Table5[[#This Row],[Activity (Bq)]]="","",Table5[[#This Row],[Activity (Bq)]]/37000000000)</f>
        <v>5.3759999999999996E-9</v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5</v>
      </c>
      <c r="B32" s="9" t="s">
        <v>29</v>
      </c>
      <c r="C32" s="18">
        <v>2.0000000000000001E-4</v>
      </c>
      <c r="D32" s="31">
        <f>IF(Table5[[#This Row],[Mass (g)]]="","",Table5[[#This Row],[Mass (g)]]*VLOOKUP(Table5[[#This Row],[Nuclide]],Doedata,4)*37000000000)</f>
        <v>15.984000000000002</v>
      </c>
      <c r="E32" s="10" t="s">
        <v>30</v>
      </c>
      <c r="F32" s="10" t="s">
        <v>31</v>
      </c>
      <c r="G32" s="10">
        <v>7</v>
      </c>
      <c r="H32" s="10" t="s">
        <v>832</v>
      </c>
      <c r="I32" s="10"/>
      <c r="J32" s="26">
        <f>IF(Table5[[#This Row],[Activity (Bq)]]="","",Table5[[#This Row],[Activity (Bq)]]/37000000000)</f>
        <v>4.3200000000000006E-10</v>
      </c>
      <c r="AD32" s="30" t="s">
        <v>64</v>
      </c>
      <c r="AE32" s="17"/>
      <c r="AF32" s="17"/>
      <c r="AG32" s="17" t="s">
        <v>857</v>
      </c>
      <c r="AH32" s="17"/>
    </row>
    <row r="33" spans="1:34">
      <c r="A33" s="9">
        <v>5</v>
      </c>
      <c r="B33" s="9" t="s">
        <v>891</v>
      </c>
      <c r="C33" s="18">
        <v>8.0000000000000004E-4</v>
      </c>
      <c r="D33" s="31">
        <f>IF(Table5[[#This Row],[Mass (g)]]="","",Table5[[#This Row],[Mass (g)]]*VLOOKUP(Table5[[#This Row],[Nuclide]],Doedata,4)*37000000000)</f>
        <v>9.9455999999999989</v>
      </c>
      <c r="E33" s="10" t="s">
        <v>30</v>
      </c>
      <c r="F33" s="10" t="s">
        <v>31</v>
      </c>
      <c r="G33" s="10">
        <v>7</v>
      </c>
      <c r="H33" s="10" t="s">
        <v>832</v>
      </c>
      <c r="I33" s="10"/>
      <c r="J33" s="26">
        <f>IF(Table5[[#This Row],[Activity (Bq)]]="","",Table5[[#This Row],[Activity (Bq)]]/37000000000)</f>
        <v>2.6879999999999999E-10</v>
      </c>
      <c r="AD33" s="30" t="s">
        <v>65</v>
      </c>
      <c r="AE33" s="17"/>
      <c r="AF33" s="17"/>
      <c r="AG33" s="17" t="s">
        <v>858</v>
      </c>
      <c r="AH33" s="17"/>
    </row>
    <row r="34" spans="1:34">
      <c r="A34" s="9">
        <v>6</v>
      </c>
      <c r="B34" s="9" t="s">
        <v>29</v>
      </c>
      <c r="C34" s="18">
        <v>2.6610000000000002E-4</v>
      </c>
      <c r="D34" s="31">
        <f>IF(Table5[[#This Row],[Mass (g)]]="","",Table5[[#This Row],[Mass (g)]]*VLOOKUP(Table5[[#This Row],[Nuclide]],Doedata,4)*37000000000)</f>
        <v>21.266712000000002</v>
      </c>
      <c r="E34" s="10" t="s">
        <v>30</v>
      </c>
      <c r="F34" s="10" t="s">
        <v>31</v>
      </c>
      <c r="G34" s="10">
        <v>7</v>
      </c>
      <c r="H34" s="10" t="s">
        <v>832</v>
      </c>
      <c r="I34" s="10"/>
      <c r="J34" s="26">
        <f>IF(Table5[[#This Row],[Activity (Bq)]]="","",Table5[[#This Row],[Activity (Bq)]]/37000000000)</f>
        <v>5.7477600000000002E-10</v>
      </c>
      <c r="AD34" s="30" t="s">
        <v>66</v>
      </c>
      <c r="AE34" s="17"/>
      <c r="AF34" s="17"/>
      <c r="AG34" s="17" t="s">
        <v>859</v>
      </c>
      <c r="AH34" s="17"/>
    </row>
    <row r="35" spans="1:34">
      <c r="A35" s="9">
        <v>6</v>
      </c>
      <c r="B35" s="9" t="s">
        <v>891</v>
      </c>
      <c r="C35" s="18">
        <v>1.0644000000000001E-3</v>
      </c>
      <c r="D35" s="31">
        <f>IF(Table5[[#This Row],[Mass (g)]]="","",Table5[[#This Row],[Mass (g)]]*VLOOKUP(Table5[[#This Row],[Nuclide]],Doedata,4)*37000000000)</f>
        <v>13.232620800000001</v>
      </c>
      <c r="E35" s="10" t="s">
        <v>30</v>
      </c>
      <c r="F35" s="10" t="s">
        <v>31</v>
      </c>
      <c r="G35" s="10">
        <v>7</v>
      </c>
      <c r="H35" s="10" t="s">
        <v>832</v>
      </c>
      <c r="I35" s="10"/>
      <c r="J35" s="26">
        <f>IF(Table5[[#This Row],[Activity (Bq)]]="","",Table5[[#This Row],[Activity (Bq)]]/37000000000)</f>
        <v>3.5763840000000003E-10</v>
      </c>
      <c r="AD35" s="30" t="s">
        <v>67</v>
      </c>
      <c r="AE35" s="17"/>
      <c r="AF35" s="17"/>
      <c r="AG35" s="17" t="s">
        <v>860</v>
      </c>
      <c r="AH35" s="17"/>
    </row>
    <row r="36" spans="1:34">
      <c r="A36" s="9">
        <v>7</v>
      </c>
      <c r="B36" s="9" t="s">
        <v>29</v>
      </c>
      <c r="C36" s="18">
        <v>2.6610000000000002E-4</v>
      </c>
      <c r="D36" s="31">
        <f>IF(Table5[[#This Row],[Mass (g)]]="","",Table5[[#This Row],[Mass (g)]]*VLOOKUP(Table5[[#This Row],[Nuclide]],Doedata,4)*37000000000)</f>
        <v>21.266712000000002</v>
      </c>
      <c r="E36" s="10" t="s">
        <v>30</v>
      </c>
      <c r="F36" s="10" t="s">
        <v>31</v>
      </c>
      <c r="G36" s="10">
        <v>7</v>
      </c>
      <c r="H36" s="10" t="s">
        <v>832</v>
      </c>
      <c r="I36" s="10"/>
      <c r="J36" s="26">
        <f>IF(Table5[[#This Row],[Activity (Bq)]]="","",Table5[[#This Row],[Activity (Bq)]]/37000000000)</f>
        <v>5.7477600000000002E-10</v>
      </c>
      <c r="AD36" s="30" t="s">
        <v>68</v>
      </c>
      <c r="AE36" s="17"/>
      <c r="AF36" s="17"/>
      <c r="AG36" s="17" t="s">
        <v>861</v>
      </c>
      <c r="AH36" s="17"/>
    </row>
    <row r="37" spans="1:34">
      <c r="A37" s="9">
        <v>7</v>
      </c>
      <c r="B37" s="9" t="s">
        <v>891</v>
      </c>
      <c r="C37" s="18">
        <v>1.0644000000000001E-3</v>
      </c>
      <c r="D37" s="31">
        <f>IF(Table5[[#This Row],[Mass (g)]]="","",Table5[[#This Row],[Mass (g)]]*VLOOKUP(Table5[[#This Row],[Nuclide]],Doedata,4)*37000000000)</f>
        <v>13.232620800000001</v>
      </c>
      <c r="E37" s="10" t="s">
        <v>30</v>
      </c>
      <c r="F37" s="10" t="s">
        <v>31</v>
      </c>
      <c r="G37" s="10">
        <v>7</v>
      </c>
      <c r="H37" s="10" t="s">
        <v>832</v>
      </c>
      <c r="I37" s="10"/>
      <c r="J37" s="26">
        <f>IF(Table5[[#This Row],[Activity (Bq)]]="","",Table5[[#This Row],[Activity (Bq)]]/37000000000)</f>
        <v>3.5763840000000003E-10</v>
      </c>
      <c r="AD37" s="30" t="s">
        <v>69</v>
      </c>
      <c r="AE37" s="17"/>
      <c r="AF37" s="17"/>
      <c r="AG37" s="17" t="s">
        <v>862</v>
      </c>
      <c r="AH37" s="17"/>
    </row>
    <row r="38" spans="1:34">
      <c r="A38" s="9">
        <v>8</v>
      </c>
      <c r="B38" s="9" t="s">
        <v>29</v>
      </c>
      <c r="C38" s="18">
        <v>1.6000000000000001E-4</v>
      </c>
      <c r="D38" s="31">
        <f>IF(Table5[[#This Row],[Mass (g)]]="","",Table5[[#This Row],[Mass (g)]]*VLOOKUP(Table5[[#This Row],[Nuclide]],Doedata,4)*37000000000)</f>
        <v>12.7872</v>
      </c>
      <c r="E38" s="10" t="s">
        <v>30</v>
      </c>
      <c r="F38" s="10" t="s">
        <v>31</v>
      </c>
      <c r="G38" s="10">
        <v>7</v>
      </c>
      <c r="H38" s="10" t="s">
        <v>832</v>
      </c>
      <c r="I38" s="10"/>
      <c r="J38" s="26">
        <f>IF(Table5[[#This Row],[Activity (Bq)]]="","",Table5[[#This Row],[Activity (Bq)]]/37000000000)</f>
        <v>3.4560000000000003E-10</v>
      </c>
      <c r="AD38" s="30" t="s">
        <v>70</v>
      </c>
      <c r="AE38" s="17"/>
      <c r="AF38" s="17"/>
      <c r="AG38" s="17" t="s">
        <v>863</v>
      </c>
      <c r="AH38" s="17"/>
    </row>
    <row r="39" spans="1:34">
      <c r="A39" s="9">
        <v>8</v>
      </c>
      <c r="B39" s="9" t="s">
        <v>891</v>
      </c>
      <c r="C39" s="18">
        <v>6.4000000000000005E-4</v>
      </c>
      <c r="D39" s="31">
        <f>IF(Table5[[#This Row],[Mass (g)]]="","",Table5[[#This Row],[Mass (g)]]*VLOOKUP(Table5[[#This Row],[Nuclide]],Doedata,4)*37000000000)</f>
        <v>7.9564800000000009</v>
      </c>
      <c r="E39" s="10" t="s">
        <v>30</v>
      </c>
      <c r="F39" s="10" t="s">
        <v>31</v>
      </c>
      <c r="G39" s="10">
        <v>7</v>
      </c>
      <c r="H39" s="10" t="s">
        <v>832</v>
      </c>
      <c r="I39" s="10"/>
      <c r="J39" s="26">
        <f>IF(Table5[[#This Row],[Activity (Bq)]]="","",Table5[[#This Row],[Activity (Bq)]]/37000000000)</f>
        <v>2.1504000000000001E-10</v>
      </c>
      <c r="AD39" s="30" t="s">
        <v>71</v>
      </c>
      <c r="AE39" s="17"/>
      <c r="AF39" s="17"/>
      <c r="AG39" s="17" t="s">
        <v>829</v>
      </c>
      <c r="AH39" s="17"/>
    </row>
    <row r="40" spans="1:34">
      <c r="A40" s="9">
        <v>9</v>
      </c>
      <c r="B40" s="9" t="s">
        <v>29</v>
      </c>
      <c r="C40" s="18">
        <v>8.0000000000000007E-5</v>
      </c>
      <c r="D40" s="31">
        <f>IF(Table5[[#This Row],[Mass (g)]]="","",Table5[[#This Row],[Mass (g)]]*VLOOKUP(Table5[[#This Row],[Nuclide]],Doedata,4)*37000000000)</f>
        <v>6.3936000000000002</v>
      </c>
      <c r="E40" s="10" t="s">
        <v>30</v>
      </c>
      <c r="F40" s="10" t="s">
        <v>31</v>
      </c>
      <c r="G40" s="10">
        <v>7</v>
      </c>
      <c r="H40" s="10" t="s">
        <v>832</v>
      </c>
      <c r="I40" s="10"/>
      <c r="J40" s="26">
        <f>IF(Table5[[#This Row],[Activity (Bq)]]="","",Table5[[#This Row],[Activity (Bq)]]/37000000000)</f>
        <v>1.7280000000000001E-10</v>
      </c>
      <c r="AD40" s="30" t="s">
        <v>72</v>
      </c>
      <c r="AE40" s="17"/>
      <c r="AF40" s="17"/>
      <c r="AG40" s="17" t="s">
        <v>830</v>
      </c>
      <c r="AH40" s="17"/>
    </row>
    <row r="41" spans="1:34">
      <c r="A41" s="9">
        <v>9</v>
      </c>
      <c r="B41" s="9" t="s">
        <v>891</v>
      </c>
      <c r="C41" s="18">
        <v>3.2000000000000003E-4</v>
      </c>
      <c r="D41" s="31">
        <f>IF(Table5[[#This Row],[Mass (g)]]="","",Table5[[#This Row],[Mass (g)]]*VLOOKUP(Table5[[#This Row],[Nuclide]],Doedata,4)*37000000000)</f>
        <v>3.9782400000000004</v>
      </c>
      <c r="E41" s="10" t="s">
        <v>30</v>
      </c>
      <c r="F41" s="10" t="s">
        <v>31</v>
      </c>
      <c r="G41" s="10">
        <v>7</v>
      </c>
      <c r="H41" s="10" t="s">
        <v>832</v>
      </c>
      <c r="I41" s="10"/>
      <c r="J41" s="26">
        <f>IF(Table5[[#This Row],[Activity (Bq)]]="","",Table5[[#This Row],[Activity (Bq)]]/37000000000)</f>
        <v>1.0752000000000001E-10</v>
      </c>
      <c r="AD41" s="30" t="s">
        <v>51</v>
      </c>
      <c r="AE41" s="17"/>
      <c r="AF41" s="17"/>
      <c r="AG41" s="17" t="s">
        <v>831</v>
      </c>
      <c r="AH41" s="17"/>
    </row>
    <row r="42" spans="1:34">
      <c r="A42" s="9">
        <v>10</v>
      </c>
      <c r="B42" s="9" t="s">
        <v>29</v>
      </c>
      <c r="C42" s="18">
        <v>1.2E-2</v>
      </c>
      <c r="D42" s="31">
        <f>IF(Table5[[#This Row],[Mass (g)]]="","",Table5[[#This Row],[Mass (g)]]*VLOOKUP(Table5[[#This Row],[Nuclide]],Doedata,4)*37000000000)</f>
        <v>959.04</v>
      </c>
      <c r="E42" s="10" t="s">
        <v>30</v>
      </c>
      <c r="F42" s="10" t="s">
        <v>31</v>
      </c>
      <c r="G42" s="10">
        <v>7</v>
      </c>
      <c r="H42" s="10" t="s">
        <v>832</v>
      </c>
      <c r="I42" s="10"/>
      <c r="J42" s="26">
        <f>IF(Table5[[#This Row],[Activity (Bq)]]="","",Table5[[#This Row],[Activity (Bq)]]/37000000000)</f>
        <v>2.592E-8</v>
      </c>
      <c r="AD42" s="30" t="s">
        <v>73</v>
      </c>
      <c r="AE42" s="17"/>
      <c r="AF42" s="17"/>
      <c r="AG42" s="17" t="s">
        <v>832</v>
      </c>
      <c r="AH42" s="17"/>
    </row>
    <row r="43" spans="1:34">
      <c r="A43" s="9">
        <v>10</v>
      </c>
      <c r="B43" s="9" t="s">
        <v>891</v>
      </c>
      <c r="C43" s="18">
        <v>4.8000000000000001E-2</v>
      </c>
      <c r="D43" s="31">
        <f>IF(Table5[[#This Row],[Mass (g)]]="","",Table5[[#This Row],[Mass (g)]]*VLOOKUP(Table5[[#This Row],[Nuclide]],Doedata,4)*37000000000)</f>
        <v>596.73599999999999</v>
      </c>
      <c r="E43" s="10" t="s">
        <v>30</v>
      </c>
      <c r="F43" s="10" t="s">
        <v>31</v>
      </c>
      <c r="G43" s="10">
        <v>7</v>
      </c>
      <c r="H43" s="10" t="s">
        <v>832</v>
      </c>
      <c r="I43" s="10"/>
      <c r="J43" s="26">
        <f>IF(Table5[[#This Row],[Activity (Bq)]]="","",Table5[[#This Row],[Activity (Bq)]]/37000000000)</f>
        <v>1.6128000000000001E-8</v>
      </c>
      <c r="AD43" s="30" t="s">
        <v>74</v>
      </c>
      <c r="AE43" s="17"/>
      <c r="AF43" s="17"/>
      <c r="AG43" s="17" t="s">
        <v>833</v>
      </c>
      <c r="AH43" s="17"/>
    </row>
    <row r="44" spans="1:34">
      <c r="A44" s="9">
        <v>11</v>
      </c>
      <c r="B44" s="9" t="s">
        <v>29</v>
      </c>
      <c r="C44" s="18">
        <v>5.3299999999999997E-3</v>
      </c>
      <c r="D44" s="31">
        <f>IF(Table5[[#This Row],[Mass (g)]]="","",Table5[[#This Row],[Mass (g)]]*VLOOKUP(Table5[[#This Row],[Nuclide]],Doedata,4)*37000000000)</f>
        <v>425.97359999999998</v>
      </c>
      <c r="E44" s="10" t="s">
        <v>30</v>
      </c>
      <c r="F44" s="10" t="s">
        <v>31</v>
      </c>
      <c r="G44" s="10">
        <v>7</v>
      </c>
      <c r="H44" s="10" t="s">
        <v>832</v>
      </c>
      <c r="I44" s="10"/>
      <c r="J44" s="26">
        <f>IF(Table5[[#This Row],[Activity (Bq)]]="","",Table5[[#This Row],[Activity (Bq)]]/37000000000)</f>
        <v>1.1512799999999999E-8</v>
      </c>
      <c r="AD44" s="30" t="s">
        <v>75</v>
      </c>
      <c r="AE44" s="17"/>
      <c r="AF44" s="17"/>
      <c r="AG44" s="17" t="s">
        <v>834</v>
      </c>
      <c r="AH44" s="17"/>
    </row>
    <row r="45" spans="1:34">
      <c r="A45" s="9">
        <v>11</v>
      </c>
      <c r="B45" s="9" t="s">
        <v>891</v>
      </c>
      <c r="C45" s="18">
        <v>1.2999999999999999E-3</v>
      </c>
      <c r="D45" s="31">
        <f>IF(Table5[[#This Row],[Mass (g)]]="","",Table5[[#This Row],[Mass (g)]]*VLOOKUP(Table5[[#This Row],[Nuclide]],Doedata,4)*37000000000)</f>
        <v>16.1616</v>
      </c>
      <c r="E45" s="10" t="s">
        <v>30</v>
      </c>
      <c r="F45" s="10" t="s">
        <v>31</v>
      </c>
      <c r="G45" s="10">
        <v>7</v>
      </c>
      <c r="H45" s="10" t="s">
        <v>832</v>
      </c>
      <c r="I45" s="10"/>
      <c r="J45" s="26">
        <f>IF(Table5[[#This Row],[Activity (Bq)]]="","",Table5[[#This Row],[Activity (Bq)]]/37000000000)</f>
        <v>4.3679999999999998E-10</v>
      </c>
      <c r="AD45" s="30" t="s">
        <v>76</v>
      </c>
      <c r="AE45" s="17"/>
      <c r="AF45" s="17"/>
      <c r="AG45" s="17" t="s">
        <v>835</v>
      </c>
      <c r="AH45" s="17"/>
    </row>
    <row r="46" spans="1:34">
      <c r="A46" s="9">
        <v>12</v>
      </c>
      <c r="B46" s="9" t="s">
        <v>29</v>
      </c>
      <c r="C46" s="18">
        <v>5.3299999999999997E-3</v>
      </c>
      <c r="D46" s="31">
        <f>IF(Table5[[#This Row],[Mass (g)]]="","",Table5[[#This Row],[Mass (g)]]*VLOOKUP(Table5[[#This Row],[Nuclide]],Doedata,4)*37000000000)</f>
        <v>425.97359999999998</v>
      </c>
      <c r="E46" s="10" t="s">
        <v>30</v>
      </c>
      <c r="F46" s="10" t="s">
        <v>31</v>
      </c>
      <c r="G46" s="10">
        <v>7</v>
      </c>
      <c r="H46" s="10" t="s">
        <v>832</v>
      </c>
      <c r="I46" s="10"/>
      <c r="J46" s="26">
        <f>IF(Table5[[#This Row],[Activity (Bq)]]="","",Table5[[#This Row],[Activity (Bq)]]/37000000000)</f>
        <v>1.1512799999999999E-8</v>
      </c>
      <c r="AD46" s="30" t="s">
        <v>77</v>
      </c>
      <c r="AE46" s="17"/>
      <c r="AF46" s="17"/>
      <c r="AG46" s="17" t="s">
        <v>864</v>
      </c>
      <c r="AH46" s="17"/>
    </row>
    <row r="47" spans="1:34">
      <c r="A47" s="9">
        <v>12</v>
      </c>
      <c r="B47" s="9" t="s">
        <v>891</v>
      </c>
      <c r="C47" s="18">
        <v>1.2999999999999999E-3</v>
      </c>
      <c r="D47" s="31">
        <f>IF(Table5[[#This Row],[Mass (g)]]="","",Table5[[#This Row],[Mass (g)]]*VLOOKUP(Table5[[#This Row],[Nuclide]],Doedata,4)*37000000000)</f>
        <v>16.1616</v>
      </c>
      <c r="E47" s="10" t="s">
        <v>30</v>
      </c>
      <c r="F47" s="10" t="s">
        <v>31</v>
      </c>
      <c r="G47" s="10">
        <v>7</v>
      </c>
      <c r="H47" s="10" t="s">
        <v>832</v>
      </c>
      <c r="I47" s="10"/>
      <c r="J47" s="26">
        <f>IF(Table5[[#This Row],[Activity (Bq)]]="","",Table5[[#This Row],[Activity (Bq)]]/37000000000)</f>
        <v>4.3679999999999998E-10</v>
      </c>
      <c r="AD47" s="30" t="s">
        <v>78</v>
      </c>
      <c r="AE47" s="17"/>
      <c r="AF47" s="17"/>
      <c r="AG47" s="17" t="s">
        <v>865</v>
      </c>
      <c r="AH47" s="17"/>
    </row>
    <row r="48" spans="1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866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836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867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868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869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852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870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871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872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873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837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874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878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/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/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8"/>
  <sheetViews>
    <sheetView workbookViewId="0">
      <selection activeCell="C11" sqref="C11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29</v>
      </c>
      <c r="B5" s="19">
        <v>1.2</v>
      </c>
      <c r="C5" s="19">
        <v>95904.000000000015</v>
      </c>
      <c r="D5" s="19">
        <v>2.5920000000000012E-6</v>
      </c>
    </row>
    <row r="6" spans="1:4">
      <c r="A6" s="25" t="s">
        <v>891</v>
      </c>
      <c r="B6" s="19">
        <v>4.8</v>
      </c>
      <c r="C6" s="19">
        <v>59673.600000000013</v>
      </c>
      <c r="D6" s="19">
        <v>1.6127999999999998E-6</v>
      </c>
    </row>
    <row r="7" spans="1:4">
      <c r="A7" s="25" t="s">
        <v>842</v>
      </c>
      <c r="B7" s="19"/>
      <c r="C7" s="19">
        <v>0</v>
      </c>
      <c r="D7" s="19">
        <v>0</v>
      </c>
    </row>
    <row r="8" spans="1:4">
      <c r="A8" s="25" t="s">
        <v>843</v>
      </c>
      <c r="B8" s="19">
        <v>6</v>
      </c>
      <c r="C8" s="19">
        <v>155577.60000000003</v>
      </c>
      <c r="D8" s="19">
        <v>4.2048000000000008E-6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6" sqref="C26:C27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U4EPPJMS</cp:lastModifiedBy>
  <cp:lastPrinted>2010-11-18T22:52:38Z</cp:lastPrinted>
  <dcterms:created xsi:type="dcterms:W3CDTF">2010-11-12T20:51:00Z</dcterms:created>
  <dcterms:modified xsi:type="dcterms:W3CDTF">2012-06-12T01:58:48Z</dcterms:modified>
</cp:coreProperties>
</file>