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hidePivotFieldList="1" autoCompressPictures="0"/>
  <bookViews>
    <workbookView xWindow="340" yWindow="4140" windowWidth="2560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<sst xmlns="http://schemas.openxmlformats.org/spreadsheetml/2006/main" count="3417" uniqueCount="933">
  <si>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</si>
  <si>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</si>
  <si>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</si>
  <si>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</si>
  <si>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</si>
  <si>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</si>
  <si>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</si>
  <si>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</si>
  <si>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</si>
  <si>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</si>
  <si>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</si>
  <si>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</si>
  <si>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</si>
  <si>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</si>
  <si>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</si>
  <si>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</si>
  <si>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</si>
  <si>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</si>
  <si>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</si>
  <si>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</si>
  <si>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</si>
  <si>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</si>
  <si>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</si>
  <si>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</si>
  <si>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</si>
  <si>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</si>
  <si>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</si>
  <si>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</si>
  <si>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</si>
  <si>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</si>
  <si>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</si>
  <si>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</si>
  <si>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</si>
  <si>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</si>
  <si>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</si>
  <si>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</si>
  <si>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</si>
  <si>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</si>
  <si>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</si>
  <si>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</si>
  <si>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</si>
  <si>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</si>
  <si>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</si>
  <si>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</si>
  <si>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</si>
  <si>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</si>
  <si>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</si>
  <si>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</si>
  <si>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</si>
  <si>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</si>
  <si>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</si>
  <si>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</si>
  <si>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</si>
  <si>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</si>
  <si>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</si>
  <si>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</si>
  <si>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</si>
  <si>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</si>
  <si>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</si>
  <si>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</si>
  <si>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</si>
  <si>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</si>
  <si>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</si>
  <si>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</si>
  <si>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</si>
  <si>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</si>
  <si>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</si>
  <si>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</si>
  <si>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</si>
  <si>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</si>
  <si>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</si>
  <si>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</si>
  <si>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</si>
  <si>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</si>
  <si>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</si>
  <si>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</si>
  <si>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</si>
  <si>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</si>
  <si>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</si>
  <si>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</si>
  <si>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</si>
  <si>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</si>
  <si>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</si>
  <si>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</si>
  <si>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</si>
  <si>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</si>
  <si>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</si>
  <si>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</si>
  <si>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</si>
  <si>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</si>
  <si>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</si>
  <si>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</si>
  <si>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</si>
  <si>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</si>
  <si>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</si>
  <si>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</si>
  <si>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</si>
  <si>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</si>
  <si>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</si>
  <si>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</si>
  <si>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</si>
  <si>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</si>
  <si>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</si>
  <si>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</si>
  <si>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</si>
  <si>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</si>
  <si>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</si>
  <si>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</si>
  <si>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</si>
  <si>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</si>
  <si>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</si>
  <si>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</si>
  <si>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</si>
  <si>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</si>
  <si>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</si>
  <si>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</si>
  <si>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</si>
  <si>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</si>
  <si>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</si>
  <si>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</si>
  <si>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</si>
  <si>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</si>
  <si>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</si>
  <si>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</si>
  <si>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</si>
  <si>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</si>
  <si>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</si>
  <si>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</si>
  <si>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</si>
  <si>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</si>
  <si>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</si>
  <si>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</si>
  <si>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</si>
  <si>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</si>
  <si>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</si>
  <si>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</si>
  <si>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</si>
  <si>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</si>
  <si>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</si>
  <si>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</si>
  <si>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</si>
  <si>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</si>
  <si>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</si>
  <si>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</si>
  <si>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</si>
  <si>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</si>
  <si>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</si>
  <si>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</si>
  <si>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</si>
  <si>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</si>
  <si>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</si>
  <si>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</si>
  <si>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</si>
  <si>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</si>
  <si>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</si>
  <si>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</si>
  <si>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</si>
  <si>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</si>
  <si>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</si>
  <si>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</si>
  <si>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</si>
  <si>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</si>
  <si>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</si>
  <si>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</si>
  <si>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</si>
  <si>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</si>
  <si>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</si>
  <si>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</si>
  <si>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</si>
  <si>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</si>
  <si>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</si>
  <si>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</si>
  <si>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</si>
  <si>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</si>
  <si>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</si>
  <si>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</si>
  <si>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</si>
  <si>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</si>
  <si>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</si>
  <si>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</si>
  <si>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</si>
  <si>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</si>
  <si>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</si>
  <si>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</si>
  <si>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</si>
  <si>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</si>
  <si>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</si>
  <si>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</si>
  <si>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</si>
  <si>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</si>
  <si>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</si>
  <si>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</si>
  <si>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</si>
  <si>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</si>
  <si>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</si>
  <si>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</si>
  <si>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</si>
  <si>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</si>
  <si>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</si>
  <si>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</si>
  <si>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</si>
  <si>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</si>
  <si>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</si>
  <si>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</si>
  <si>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</si>
  <si>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</si>
  <si>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</si>
  <si>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</si>
  <si>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</si>
  <si>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</si>
  <si>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</si>
  <si>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</si>
  <si>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</si>
  <si>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</si>
  <si>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</si>
  <si>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</si>
  <si>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</si>
  <si>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</si>
  <si>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</si>
  <si>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</si>
  <si>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</si>
  <si>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</si>
  <si>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</si>
  <si>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</si>
  <si>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</si>
  <si>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</si>
  <si>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</si>
  <si>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</si>
  <si>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</si>
  <si>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</si>
  <si>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</si>
  <si>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</si>
  <si>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</si>
  <si>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</si>
  <si>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</si>
  <si>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</si>
  <si>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</si>
  <si>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</si>
  <si>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</si>
  <si>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</si>
  <si>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</si>
  <si>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</si>
  <si>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</si>
  <si>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</si>
  <si>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</si>
  <si>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</si>
  <si>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</si>
  <si>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</si>
  <si>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</si>
  <si>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</si>
  <si>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</si>
  <si>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</si>
  <si>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</si>
  <si>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</si>
  <si>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</si>
  <si>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</si>
  <si>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</si>
  <si>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</si>
  <si>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</si>
  <si>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</si>
  <si>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</si>
  <si>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</si>
  <si>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</si>
  <si>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</si>
  <si>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</si>
  <si>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</si>
  <si>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</si>
  <si>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</si>
  <si>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</si>
  <si>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</si>
  <si>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</si>
  <si>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</si>
  <si>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</si>
  <si>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</si>
  <si>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</si>
  <si>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</si>
  <si>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</si>
  <si>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</si>
  <si>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</si>
  <si>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</si>
  <si>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</si>
  <si>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</si>
  <si>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</si>
  <si>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</si>
  <si>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</si>
  <si>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</si>
  <si>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</si>
  <si>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</si>
  <si>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</si>
  <si>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</si>
  <si>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</si>
  <si>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</si>
  <si>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</si>
  <si>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</si>
  <si>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</si>
  <si>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</si>
  <si>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</si>
  <si>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</si>
  <si>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</si>
  <si>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</si>
  <si>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</si>
  <si>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</si>
  <si>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</si>
  <si>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</si>
  <si>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</si>
  <si>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</si>
  <si>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</si>
  <si>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</si>
  <si>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</si>
  <si>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</si>
  <si>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</si>
  <si>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</si>
  <si>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</si>
  <si>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</si>
  <si>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</si>
  <si>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</si>
  <si>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</si>
  <si>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</si>
  <si>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</si>
  <si>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</si>
  <si>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</si>
  <si>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</si>
  <si>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</si>
  <si>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</si>
  <si>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</si>
  <si>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</si>
  <si>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</si>
  <si>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</si>
  <si>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</si>
  <si>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</si>
  <si>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</si>
  <si>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</si>
  <si>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</si>
  <si>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</si>
  <si>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</si>
  <si>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</si>
  <si>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</si>
  <si>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</si>
  <si>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</si>
  <si>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</si>
  <si>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</si>
  <si>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</si>
  <si>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</si>
  <si>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</si>
  <si>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</si>
  <si>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</si>
  <si>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</si>
  <si>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</si>
  <si>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</si>
  <si>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</si>
  <si>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</si>
  <si>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</si>
  <si>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</si>
  <si>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</si>
  <si>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</si>
  <si>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</si>
  <si>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</si>
  <si>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</si>
  <si>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</si>
  <si>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</si>
  <si>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</si>
  <si>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</si>
  <si>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</si>
  <si>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</si>
  <si>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</si>
  <si>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</si>
  <si>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</si>
  <si>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</si>
  <si>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</si>
  <si>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</si>
  <si>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</si>
  <si>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</si>
  <si>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</si>
  <si>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</si>
  <si>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</si>
  <si>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</si>
  <si>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</si>
  <si>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</si>
  <si>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</si>
  <si>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</si>
  <si>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</si>
  <si>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</si>
  <si>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</si>
  <si>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</si>
  <si>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</si>
  <si>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</si>
  <si>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</si>
  <si>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</si>
  <si>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</si>
  <si>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</si>
  <si>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</si>
  <si>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</si>
  <si>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</si>
  <si>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</si>
  <si>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</si>
  <si>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</si>
  <si>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</si>
  <si>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</si>
  <si>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</si>
  <si>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</si>
  <si>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</si>
  <si>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</si>
  <si>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</si>
  <si>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</si>
  <si>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</si>
  <si>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</si>
  <si>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</si>
  <si>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</si>
  <si>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</si>
  <si>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</si>
  <si>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</si>
  <si>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</si>
  <si>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</si>
  <si>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</si>
  <si>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</si>
  <si>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</si>
  <si>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</si>
  <si>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</si>
  <si>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</si>
  <si>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</si>
  <si>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</si>
  <si>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</si>
  <si>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</si>
  <si>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</si>
  <si>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</si>
  <si>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</si>
  <si>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</si>
  <si>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</si>
  <si>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</si>
  <si>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</si>
  <si>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</si>
  <si>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</si>
  <si>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</si>
  <si>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</si>
  <si>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</si>
  <si>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</si>
  <si>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</si>
  <si>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</si>
  <si>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</si>
  <si>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</si>
  <si>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</si>
  <si>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</si>
  <si>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</si>
  <si>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</si>
  <si>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</si>
  <si>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</si>
  <si>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</si>
  <si>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</si>
  <si>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</si>
  <si>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</si>
  <si>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</si>
  <si>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</si>
  <si>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</si>
  <si>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</si>
  <si>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</si>
  <si>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</si>
  <si>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</si>
  <si>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</si>
  <si>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</si>
  <si>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</si>
  <si>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</si>
  <si>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</si>
  <si>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</si>
  <si>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</si>
  <si>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</si>
  <si>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</si>
  <si>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</si>
  <si>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</si>
  <si>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</si>
  <si>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</si>
  <si>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</si>
  <si>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</si>
  <si>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</si>
  <si>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</si>
  <si>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</si>
  <si>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</si>
  <si>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</si>
  <si>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</si>
  <si>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</si>
  <si>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</si>
  <si>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</si>
  <si>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</si>
  <si>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</si>
  <si>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</si>
  <si>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</si>
  <si>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</si>
  <si>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</si>
  <si>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</si>
  <si>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</si>
  <si>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</si>
  <si>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</si>
  <si>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</si>
  <si>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</si>
  <si>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</si>
  <si>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</si>
  <si>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</si>
  <si>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</si>
  <si>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</si>
  <si>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</si>
  <si>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</si>
  <si>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</si>
  <si>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</si>
  <si>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</si>
  <si>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</si>
  <si>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</si>
  <si>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</si>
  <si>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</si>
  <si>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</si>
  <si>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</si>
  <si>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</si>
  <si>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</si>
  <si>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</si>
  <si>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</si>
  <si>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</si>
  <si>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</si>
  <si>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</si>
  <si>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</si>
  <si>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</si>
  <si>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</si>
  <si>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</si>
  <si>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</si>
  <si>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</si>
  <si>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</si>
  <si>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</si>
  <si>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</si>
  <si>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</si>
  <si>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</si>
  <si>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</si>
  <si>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</si>
  <si>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</si>
  <si>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</si>
  <si>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</si>
  <si>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</si>
  <si>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</si>
  <si>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</si>
  <si>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</si>
  <si>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</si>
  <si>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</si>
  <si>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</si>
  <si>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</si>
  <si>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</si>
  <si>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</si>
  <si>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</si>
  <si>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</si>
  <si>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</si>
  <si>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</si>
  <si>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</si>
  <si>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</si>
  <si>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</si>
  <si>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</si>
  <si>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</si>
  <si>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</si>
  <si>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</si>
  <si>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</si>
  <si>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</si>
  <si>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</si>
  <si>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</si>
  <si>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</si>
  <si>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</si>
  <si>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</si>
  <si>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</si>
  <si>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</si>
  <si>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</si>
  <si>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</si>
  <si>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</si>
  <si>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</si>
  <si>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</si>
  <si>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</si>
  <si>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</si>
  <si>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</si>
  <si>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</si>
  <si>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</si>
  <si>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</si>
  <si>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</si>
  <si>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</si>
  <si>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</si>
  <si>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</si>
  <si>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</si>
  <si>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</si>
  <si>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</si>
  <si>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</si>
  <si>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</si>
  <si>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</si>
  <si>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</si>
  <si>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</si>
  <si>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</si>
  <si>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</si>
  <si>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</si>
  <si>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</si>
  <si>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</si>
  <si>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</si>
  <si>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</si>
  <si>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</si>
  <si>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</si>
  <si>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</si>
  <si>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</si>
  <si>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</si>
  <si>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</si>
  <si>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</si>
  <si>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</si>
  <si>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</si>
  <si>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</si>
  <si>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</si>
  <si>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</si>
  <si>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</si>
  <si>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</si>
  <si>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</si>
  <si>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</si>
  <si>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</si>
  <si>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</si>
  <si>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</si>
  <si>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</si>
  <si>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</si>
  <si>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</si>
  <si>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</si>
  <si>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</si>
  <si>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</si>
  <si>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</si>
  <si>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</si>
  <si>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</si>
  <si>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</si>
  <si>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</si>
  <si>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</si>
  <si>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</si>
  <si>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</si>
  <si>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</si>
  <si>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</si>
  <si>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</si>
  <si>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</si>
  <si>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</si>
  <si>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</si>
  <si>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</si>
  <si>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</si>
  <si>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</si>
  <si>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</si>
  <si>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</si>
  <si>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</si>
  <si>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</si>
  <si>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</si>
  <si>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</si>
  <si>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</si>
  <si>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</si>
  <si>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</si>
  <si>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</si>
  <si>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</si>
  <si>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</si>
  <si>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</si>
  <si>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</si>
  <si>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</si>
  <si>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</si>
  <si>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</si>
  <si>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</si>
  <si>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</si>
  <si>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</si>
  <si>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</si>
  <si>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</si>
  <si>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</si>
  <si>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</si>
  <si>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</si>
  <si>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</si>
  <si>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</si>
  <si>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</si>
  <si>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</si>
  <si>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</si>
  <si>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</si>
  <si>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</si>
  <si>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</si>
  <si>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</si>
  <si>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</si>
  <si>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</si>
  <si>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</si>
  <si>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</si>
  <si>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</si>
  <si>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</si>
  <si>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</si>
  <si>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</si>
  <si>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</si>
  <si>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</si>
  <si>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</si>
  <si>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</si>
  <si>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</si>
  <si>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</si>
  <si>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</si>
  <si>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</si>
  <si>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</si>
  <si>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</si>
  <si>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</si>
  <si>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</si>
  <si>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</si>
  <si>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</si>
  <si>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</si>
  <si>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</si>
  <si>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</si>
  <si>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</si>
  <si>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</si>
  <si>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</si>
  <si>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</si>
  <si>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</si>
  <si>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</si>
  <si>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</si>
  <si>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</si>
  <si>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</si>
  <si>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</si>
  <si>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</si>
  <si>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</si>
  <si>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</si>
  <si>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</si>
  <si>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</si>
  <si>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</si>
  <si>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</si>
  <si>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</si>
  <si>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</si>
  <si>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</si>
  <si>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</si>
  <si>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</si>
  <si>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</si>
  <si>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</si>
  <si>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</si>
  <si>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</si>
  <si>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</si>
  <si>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</si>
  <si>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</si>
  <si>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</si>
  <si>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</si>
  <si>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</si>
  <si>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</si>
  <si>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</si>
  <si>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</si>
  <si>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</si>
  <si>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</si>
  <si>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</si>
  <si>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</si>
  <si>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</si>
  <si>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</si>
  <si>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</si>
  <si>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</si>
  <si>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</si>
  <si>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</si>
  <si>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</si>
  <si>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</si>
  <si>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</si>
  <si>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</si>
  <si>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</si>
  <si>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</si>
  <si>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</si>
  <si>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</si>
  <si>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</si>
  <si>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</si>
  <si>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</si>
  <si>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</si>
  <si>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</si>
  <si>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</si>
  <si>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</si>
  <si>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</si>
  <si>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</si>
  <si>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</si>
  <si>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</si>
  <si>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</si>
  <si>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</si>
  <si>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</si>
  <si>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</si>
  <si>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</si>
  <si>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</si>
  <si>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</si>
  <si>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</si>
  <si>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</si>
  <si>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</si>
  <si>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</si>
  <si>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</si>
  <si>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</si>
  <si>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</si>
  <si>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</si>
  <si>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</si>
  <si>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</si>
  <si>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</si>
  <si>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</si>
  <si>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</si>
  <si>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</si>
  <si>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</si>
  <si>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</si>
  <si>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</si>
  <si>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</si>
  <si>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</si>
  <si>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</si>
  <si>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</si>
  <si>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</si>
  <si>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</si>
  <si>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</si>
  <si>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</si>
  <si>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</si>
  <si>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</si>
  <si>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</si>
  <si>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</si>
  <si>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</si>
  <si>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</si>
  <si>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</si>
  <si>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</si>
  <si>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</si>
  <si>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</si>
  <si>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</si>
  <si>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</si>
  <si>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</si>
  <si>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</si>
  <si>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</si>
  <si>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</si>
  <si>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</si>
  <si>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</si>
  <si>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</si>
  <si>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</si>
  <si>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</si>
  <si>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</si>
  <si>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</si>
  <si>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</si>
  <si>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</si>
  <si>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</si>
  <si>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</si>
  <si>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</si>
  <si>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</si>
  <si>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</si>
  <si>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</si>
  <si>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</si>
  <si>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</si>
  <si>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</si>
  <si>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</si>
  <si>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</si>
  <si>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</si>
  <si>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</si>
  <si>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</si>
  <si>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</si>
  <si>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</si>
  <si>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</si>
  <si>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</si>
  <si>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</si>
  <si>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</si>
  <si>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</si>
  <si>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</si>
  <si>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</si>
  <si>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</si>
  <si>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</si>
  <si>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</si>
  <si>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</si>
  <si>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</si>
  <si>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</si>
  <si>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</si>
  <si>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</si>
  <si>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</si>
  <si>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</si>
  <si>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</si>
  <si>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</si>
  <si>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</si>
  <si>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</si>
  <si>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</si>
  <si>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</si>
  <si>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</si>
  <si>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</si>
  <si>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</si>
  <si>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</si>
  <si>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</si>
  <si>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</si>
  <si>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</si>
  <si>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</si>
  <si>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</si>
  <si>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</si>
  <si>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</si>
  <si>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</si>
  <si>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</si>
  <si>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</si>
  <si>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</si>
  <si>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</si>
  <si>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</si>
  <si>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</si>
  <si>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</si>
  <si>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</si>
  <si>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</si>
  <si>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</si>
  <si>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</si>
  <si>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</si>
  <si>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</si>
  <si>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</si>
  <si>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</si>
  <si>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Lukens</t>
  </si>
  <si>
    <t>Wayne</t>
  </si>
  <si>
    <t>LBNL</t>
  </si>
  <si>
    <t>MS 70A-1150</t>
  </si>
  <si>
    <t>1 Cyclotron Rd</t>
  </si>
  <si>
    <t>wwlukens@lbl.gov</t>
  </si>
  <si>
    <t>Berkeley</t>
  </si>
  <si>
    <t>US</t>
  </si>
  <si>
    <t>510 486 4305</t>
  </si>
  <si>
    <t>May 14, 2012</t>
  </si>
  <si>
    <t>June 17 2012</t>
  </si>
  <si>
    <t>June 20 2012</t>
  </si>
  <si>
    <t>Not necessary for LBNL returns</t>
  </si>
  <si>
    <t>oxide</t>
  </si>
  <si>
    <t>liquid</t>
  </si>
  <si>
    <t>solid</t>
  </si>
  <si>
    <t>GTSC0047</t>
  </si>
  <si>
    <t>GTSC1038</t>
  </si>
  <si>
    <t>GTSC1039</t>
  </si>
  <si>
    <t>GTSC1040</t>
  </si>
  <si>
    <t>GTSC1041</t>
  </si>
  <si>
    <t>GTSC1042</t>
  </si>
  <si>
    <t>GTSC1043</t>
  </si>
  <si>
    <t>GTSC1044</t>
  </si>
  <si>
    <t>GTSC1045</t>
  </si>
  <si>
    <t>GTSC1046</t>
  </si>
  <si>
    <t>GTSC1047</t>
  </si>
  <si>
    <t>GTSC1048</t>
  </si>
  <si>
    <t>GTSC1049</t>
  </si>
  <si>
    <t>GTSC1050</t>
  </si>
  <si>
    <t>GTSC1051</t>
  </si>
  <si>
    <t>GTSC1052</t>
  </si>
  <si>
    <t>GTSC1053</t>
  </si>
  <si>
    <t>GTSC1054</t>
  </si>
  <si>
    <t>GTSC1055</t>
  </si>
  <si>
    <t>GTSC1056</t>
  </si>
  <si>
    <t>GTSC1057</t>
  </si>
  <si>
    <t>GTSC1058</t>
  </si>
  <si>
    <t>GTSC1059</t>
  </si>
  <si>
    <t>GTSC1060</t>
  </si>
  <si>
    <t>GTSC1061</t>
  </si>
  <si>
    <t>GTSC1062</t>
  </si>
  <si>
    <t>GTSC1063</t>
  </si>
  <si>
    <t>GTSC1064</t>
  </si>
  <si>
    <t>GTSC1065</t>
  </si>
  <si>
    <t>GTSC1066</t>
  </si>
  <si>
    <t>GTSC1067</t>
  </si>
  <si>
    <t>GTSC1068</t>
  </si>
  <si>
    <t>GTSC1069</t>
  </si>
  <si>
    <t>GTSC1070</t>
  </si>
  <si>
    <t>GTSC1071</t>
  </si>
  <si>
    <t>soild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</si>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</sst>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070.680037152779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E-4" maxValue="0.02"/>
    </cacheField>
    <cacheField name="Activity (Bq)" numFmtId="11">
      <sharedItems containsMixedTypes="1" containsNumber="1" minValue="248.64" maxValue="8177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72E-9" maxValue="2.2100000000000001E-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047"/>
    <x v="0"/>
    <n v="1E-3"/>
    <n v="629000.00000000012"/>
    <s v="solid"/>
    <s v="Compound"/>
    <n v="7"/>
    <s v="1k"/>
    <m/>
    <n v="1.7000000000000003E-5"/>
  </r>
  <r>
    <s v="GTSC1038"/>
    <x v="1"/>
    <n v="0.02"/>
    <n v="248.64"/>
    <s v="solid"/>
    <s v="Compound"/>
    <n v="7"/>
    <s v="4j"/>
    <m/>
    <n v="6.72E-9"/>
  </r>
  <r>
    <s v="GTSC1039"/>
    <x v="0"/>
    <n v="2.6000000000000003E-4"/>
    <n v="163540.00000000003"/>
    <s v="Liquid"/>
    <s v="other"/>
    <n v="7"/>
    <s v="1j"/>
    <m/>
    <n v="4.4200000000000009E-6"/>
  </r>
  <r>
    <s v="GTSC1040"/>
    <x v="0"/>
    <n v="2.6000000000000003E-4"/>
    <n v="163540.00000000003"/>
    <s v="Liquid"/>
    <s v="other"/>
    <n v="7"/>
    <s v="1j"/>
    <m/>
    <n v="4.4200000000000009E-6"/>
  </r>
  <r>
    <s v="GTSC1041"/>
    <x v="0"/>
    <n v="2.6000000000000003E-4"/>
    <n v="163540.00000000003"/>
    <s v="Liquid"/>
    <s v="other"/>
    <n v="7"/>
    <s v="1j"/>
    <m/>
    <n v="4.4200000000000009E-6"/>
  </r>
  <r>
    <s v="GTSC1042"/>
    <x v="0"/>
    <n v="2.6000000000000003E-4"/>
    <n v="163540.00000000003"/>
    <s v="Liquid"/>
    <s v="other"/>
    <n v="7"/>
    <s v="1j"/>
    <m/>
    <n v="4.4200000000000009E-6"/>
  </r>
  <r>
    <s v="GTSC1043"/>
    <x v="0"/>
    <n v="2.6000000000000003E-4"/>
    <n v="163540.00000000003"/>
    <s v="Liquid"/>
    <s v="other"/>
    <n v="7"/>
    <s v="1j"/>
    <m/>
    <n v="4.4200000000000009E-6"/>
  </r>
  <r>
    <s v="GTSC1044"/>
    <x v="0"/>
    <n v="2.6000000000000003E-4"/>
    <n v="163540.00000000003"/>
    <s v="Liquid"/>
    <s v="other"/>
    <n v="7"/>
    <s v="1j"/>
    <m/>
    <n v="4.4200000000000009E-6"/>
  </r>
  <r>
    <s v="GTSC1045"/>
    <x v="0"/>
    <n v="1E-3"/>
    <n v="629000.00000000012"/>
    <s v="Liquid"/>
    <s v="other"/>
    <n v="7"/>
    <s v="1j"/>
    <m/>
    <n v="1.7000000000000003E-5"/>
  </r>
  <r>
    <s v="GTSC1046"/>
    <x v="0"/>
    <n v="1E-3"/>
    <n v="629000.00000000012"/>
    <s v="Liquid"/>
    <s v="other"/>
    <n v="7"/>
    <s v="1j"/>
    <m/>
    <n v="1.7000000000000003E-5"/>
  </r>
  <r>
    <s v="GTSC1047"/>
    <x v="0"/>
    <n v="1E-3"/>
    <n v="629000.00000000012"/>
    <s v="Liquid"/>
    <s v="other"/>
    <n v="7"/>
    <s v="1j"/>
    <m/>
    <n v="1.7000000000000003E-5"/>
  </r>
  <r>
    <s v="GTSC1048"/>
    <x v="0"/>
    <n v="1E-3"/>
    <n v="629000.00000000012"/>
    <s v="Liquid"/>
    <s v="other"/>
    <n v="7"/>
    <s v="1j"/>
    <m/>
    <n v="1.7000000000000003E-5"/>
  </r>
  <r>
    <s v="GTSC1049"/>
    <x v="0"/>
    <n v="1E-3"/>
    <n v="629000.00000000012"/>
    <s v="Liquid"/>
    <s v="other"/>
    <n v="7"/>
    <s v="1j"/>
    <m/>
    <n v="1.7000000000000003E-5"/>
  </r>
  <r>
    <s v="GTSC1050"/>
    <x v="0"/>
    <n v="5.0000000000000001E-4"/>
    <n v="314500.00000000006"/>
    <s v="Liquid"/>
    <s v="other"/>
    <n v="7"/>
    <s v="1j"/>
    <m/>
    <n v="8.5000000000000016E-6"/>
  </r>
  <r>
    <s v="GTSC1051"/>
    <x v="0"/>
    <n v="5.0000000000000001E-4"/>
    <n v="314500.00000000006"/>
    <s v="Liquid"/>
    <s v="other"/>
    <n v="7"/>
    <s v="1j"/>
    <m/>
    <n v="8.5000000000000016E-6"/>
  </r>
  <r>
    <s v="GTSC1052"/>
    <x v="0"/>
    <n v="1.5E-3"/>
    <n v="943500.00000000012"/>
    <s v="Liquid"/>
    <s v="oxide"/>
    <n v="7"/>
    <s v="1j"/>
    <m/>
    <n v="2.5500000000000003E-5"/>
  </r>
  <r>
    <s v="GTSC1053"/>
    <x v="0"/>
    <n v="1E-4"/>
    <n v="62900.000000000007"/>
    <s v="solid"/>
    <s v="oxide"/>
    <n v="7"/>
    <s v="1a"/>
    <m/>
    <n v="1.7000000000000002E-6"/>
  </r>
  <r>
    <s v="GTSC1054"/>
    <x v="0"/>
    <n v="1E-4"/>
    <n v="62900.000000000007"/>
    <s v="solid"/>
    <s v="oxide"/>
    <n v="7"/>
    <s v="1a"/>
    <m/>
    <n v="1.7000000000000002E-6"/>
  </r>
  <r>
    <s v="GTSC1055"/>
    <x v="0"/>
    <n v="1E-4"/>
    <n v="62900.000000000007"/>
    <s v="solid"/>
    <s v="oxide"/>
    <n v="7"/>
    <s v="1a"/>
    <m/>
    <n v="1.7000000000000002E-6"/>
  </r>
  <r>
    <s v="GTSC1056"/>
    <x v="0"/>
    <n v="1E-4"/>
    <n v="62900.000000000007"/>
    <s v="solid"/>
    <s v="other"/>
    <n v="7"/>
    <s v="1a"/>
    <m/>
    <n v="1.7000000000000002E-6"/>
  </r>
  <r>
    <s v="GTSC1057"/>
    <x v="0"/>
    <n v="2.7000000000000001E-3"/>
    <n v="1698300.0000000002"/>
    <s v="Liquid"/>
    <s v="other"/>
    <n v="7"/>
    <s v="1j"/>
    <m/>
    <n v="4.5900000000000004E-5"/>
  </r>
  <r>
    <s v="GTSC1058"/>
    <x v="0"/>
    <n v="1.8E-3"/>
    <n v="1132200"/>
    <s v="Liquid"/>
    <s v="other"/>
    <n v="7"/>
    <s v="1j"/>
    <m/>
    <n v="3.0599999999999998E-5"/>
  </r>
  <r>
    <s v="GTSC1059"/>
    <x v="0"/>
    <n v="1.8E-3"/>
    <n v="1132200"/>
    <s v="Liquid"/>
    <s v="other"/>
    <n v="7"/>
    <s v="1j"/>
    <m/>
    <n v="3.0599999999999998E-5"/>
  </r>
  <r>
    <s v="GTSC1060"/>
    <x v="0"/>
    <n v="1E-3"/>
    <n v="629000.00000000012"/>
    <s v="Liquid"/>
    <s v="other"/>
    <n v="7"/>
    <s v="1j"/>
    <m/>
    <n v="1.7000000000000003E-5"/>
  </r>
  <r>
    <s v="GTSC1061"/>
    <x v="0"/>
    <n v="2E-3"/>
    <n v="1258000.0000000002"/>
    <s v="Liquid"/>
    <s v="oxide"/>
    <n v="7"/>
    <s v="1j"/>
    <m/>
    <n v="3.4000000000000007E-5"/>
  </r>
  <r>
    <s v="GTSC1062"/>
    <x v="0"/>
    <n v="2E-3"/>
    <n v="1258000.0000000002"/>
    <s v="soild"/>
    <s v="oxide"/>
    <n v="7"/>
    <s v="1a"/>
    <m/>
    <n v="3.4000000000000007E-5"/>
  </r>
  <r>
    <s v="GTSC1063"/>
    <x v="0"/>
    <n v="2E-3"/>
    <n v="1258000.0000000002"/>
    <s v="solid"/>
    <s v="oxide"/>
    <n v="7"/>
    <s v="1a"/>
    <m/>
    <n v="3.4000000000000007E-5"/>
  </r>
  <r>
    <s v="GTSC1064"/>
    <x v="0"/>
    <n v="5.0000000000000001E-3"/>
    <n v="3145000"/>
    <s v="solid"/>
    <s v="oxide"/>
    <n v="7"/>
    <s v="1a"/>
    <m/>
    <n v="8.5000000000000006E-5"/>
  </r>
  <r>
    <s v="GTSC1065"/>
    <x v="0"/>
    <n v="1.2999999999999999E-2"/>
    <n v="8177000"/>
    <s v="solid"/>
    <s v="oxide"/>
    <n v="7"/>
    <s v="1a"/>
    <m/>
    <n v="2.2100000000000001E-4"/>
  </r>
  <r>
    <s v="GTSC1066"/>
    <x v="0"/>
    <n v="2E-3"/>
    <n v="1258000.0000000002"/>
    <s v="solid"/>
    <s v="oxide"/>
    <n v="7"/>
    <s v="1j"/>
    <m/>
    <n v="3.4000000000000007E-5"/>
  </r>
  <r>
    <s v="GTSC1067"/>
    <x v="0"/>
    <n v="2E-3"/>
    <n v="1258000.0000000002"/>
    <s v="solid"/>
    <s v="oxide"/>
    <n v="7"/>
    <s v="1j"/>
    <m/>
    <n v="3.4000000000000007E-5"/>
  </r>
  <r>
    <s v="GTSC1068"/>
    <x v="0"/>
    <n v="2E-3"/>
    <n v="1258000.0000000002"/>
    <s v="solid"/>
    <s v="oxide"/>
    <n v="7"/>
    <s v="1j"/>
    <m/>
    <n v="3.4000000000000007E-5"/>
  </r>
  <r>
    <s v="GTSC1069"/>
    <x v="0"/>
    <n v="2E-3"/>
    <n v="1258000.0000000002"/>
    <s v="solid"/>
    <s v="oxide"/>
    <n v="7"/>
    <s v="1j"/>
    <m/>
    <n v="3.4000000000000007E-5"/>
  </r>
  <r>
    <s v="GTSC1070"/>
    <x v="0"/>
    <n v="2E-3"/>
    <n v="1258000.0000000002"/>
    <s v="solid"/>
    <s v="oxide"/>
    <n v="7"/>
    <s v="1j"/>
    <m/>
    <n v="3.4000000000000007E-5"/>
  </r>
  <r>
    <s v="GTSC1071"/>
    <x v="0"/>
    <n v="2E-3"/>
    <n v="1258000.0000000002"/>
    <s v="solid"/>
    <m/>
    <n v="7"/>
    <s v="1j"/>
    <m/>
    <n v="3.4000000000000007E-5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C1" zoomScale="125" zoomScaleNormal="125" zoomScalePageLayoutView="125" workbookViewId="0">
      <pane ySplit="23" topLeftCell="A24" activePane="bottomLeft" state="frozenSplit"/>
      <selection activeCell="C5" sqref="C5"/>
      <selection pane="bottomLeft" activeCell="H25" sqref="H25:H5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 t="s">
        <v>884</v>
      </c>
    </row>
    <row r="7" spans="1:3">
      <c r="A7" s="18" t="s">
        <v>879</v>
      </c>
      <c r="B7" s="11" t="s">
        <v>885</v>
      </c>
    </row>
    <row r="8" spans="1:3">
      <c r="A8" s="18" t="s">
        <v>13</v>
      </c>
      <c r="B8" s="11" t="s">
        <v>886</v>
      </c>
    </row>
    <row r="9" spans="1:3">
      <c r="A9" s="18" t="s">
        <v>14</v>
      </c>
      <c r="B9" s="11" t="s">
        <v>25</v>
      </c>
    </row>
    <row r="10" spans="1:3">
      <c r="A10" s="18" t="s">
        <v>15</v>
      </c>
      <c r="B10" s="11">
        <v>94720</v>
      </c>
    </row>
    <row r="11" spans="1:3">
      <c r="A11" s="18" t="s">
        <v>809</v>
      </c>
      <c r="B11" s="11" t="s">
        <v>887</v>
      </c>
    </row>
    <row r="12" spans="1:3">
      <c r="A12" s="18" t="s">
        <v>26</v>
      </c>
      <c r="B12" s="23" t="s">
        <v>888</v>
      </c>
    </row>
    <row r="13" spans="1:3">
      <c r="A13" s="18" t="s">
        <v>839</v>
      </c>
      <c r="B13" s="12">
        <v>3746</v>
      </c>
    </row>
    <row r="14" spans="1:3">
      <c r="A14" s="18" t="s">
        <v>16</v>
      </c>
      <c r="B14" s="30" t="s">
        <v>889</v>
      </c>
    </row>
    <row r="15" spans="1:3">
      <c r="A15" s="18" t="s">
        <v>41</v>
      </c>
      <c r="B15" s="12">
        <v>41215</v>
      </c>
      <c r="C15" s="9" t="s">
        <v>854</v>
      </c>
    </row>
    <row r="16" spans="1:3">
      <c r="A16" s="18" t="s">
        <v>40</v>
      </c>
      <c r="B16" s="14" t="s">
        <v>890</v>
      </c>
      <c r="C16" s="9" t="s">
        <v>854</v>
      </c>
    </row>
    <row r="17" spans="1:34">
      <c r="A17" s="18" t="s">
        <v>811</v>
      </c>
      <c r="B17" s="13" t="s">
        <v>891</v>
      </c>
      <c r="C17" s="9" t="s">
        <v>853</v>
      </c>
    </row>
    <row r="18" spans="1:34">
      <c r="A18" s="18" t="s">
        <v>42</v>
      </c>
      <c r="B18" s="11" t="s">
        <v>892</v>
      </c>
      <c r="C18" s="9" t="s">
        <v>43</v>
      </c>
    </row>
    <row r="19" spans="1:34">
      <c r="A19" s="18" t="s">
        <v>807</v>
      </c>
      <c r="B19" s="11"/>
      <c r="C19" s="9" t="s">
        <v>43</v>
      </c>
    </row>
    <row r="20" spans="1:34">
      <c r="A20" s="18" t="s">
        <v>808</v>
      </c>
      <c r="B20" s="40"/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896</v>
      </c>
      <c r="B24" s="9" t="s">
        <v>698</v>
      </c>
      <c r="C24" s="19">
        <v>1E-3</v>
      </c>
      <c r="D24" s="32">
        <f>IF(Table5[[#This Row],[Mass (g)]]="","",Table5[[#This Row],[Mass (g)]]*VLOOKUP(Table5[[#This Row],[Nuclide]],Doedata,4)*37000000000)</f>
        <v>629000.00000000012</v>
      </c>
      <c r="E24" s="10" t="s">
        <v>895</v>
      </c>
      <c r="F24" s="10" t="s">
        <v>823</v>
      </c>
      <c r="G24" s="10">
        <v>7</v>
      </c>
      <c r="H24" s="10" t="s">
        <v>859</v>
      </c>
      <c r="I24" s="10"/>
      <c r="J24" s="27">
        <f>IF(Table5[[#This Row],[Activity (Bq)]]="","",Table5[[#This Row],[Activity (Bq)]]/37000000000)</f>
        <v>1.7000000000000003E-5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897</v>
      </c>
      <c r="B25" s="9" t="s">
        <v>35</v>
      </c>
      <c r="C25" s="19">
        <v>0.02</v>
      </c>
      <c r="D25" s="32">
        <f>IF(Table5[[#This Row],[Mass (g)]]="","",Table5[[#This Row],[Mass (g)]]*VLOOKUP(Table5[[#This Row],[Nuclide]],Doedata,4)*37000000000)</f>
        <v>248.64</v>
      </c>
      <c r="E25" s="10" t="s">
        <v>895</v>
      </c>
      <c r="F25" s="9" t="s">
        <v>823</v>
      </c>
      <c r="G25" s="9">
        <v>7</v>
      </c>
      <c r="H25" s="9" t="s">
        <v>868</v>
      </c>
      <c r="I25" s="10"/>
      <c r="J25" s="27">
        <f>IF(Table5[[#This Row],[Activity (Bq)]]="","",Table5[[#This Row],[Activity (Bq)]]/37000000000)</f>
        <v>6.72E-9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898</v>
      </c>
      <c r="B26" s="9" t="s">
        <v>698</v>
      </c>
      <c r="C26" s="9">
        <v>2.6000000000000003E-4</v>
      </c>
      <c r="D26" s="32">
        <f>IF(Table5[[#This Row],[Mass (g)]]="","",Table5[[#This Row],[Mass (g)]]*VLOOKUP(Table5[[#This Row],[Nuclide]],Doedata,4)*37000000000)</f>
        <v>163540.00000000003</v>
      </c>
      <c r="E26" s="9" t="s">
        <v>815</v>
      </c>
      <c r="F26" s="9" t="s">
        <v>932</v>
      </c>
      <c r="G26" s="9">
        <v>7</v>
      </c>
      <c r="H26" s="9" t="s">
        <v>858</v>
      </c>
      <c r="I26" s="10"/>
      <c r="J26" s="27">
        <f>IF(Table5[[#This Row],[Activity (Bq)]]="","",Table5[[#This Row],[Activity (Bq)]]/37000000000)</f>
        <v>4.4200000000000009E-6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899</v>
      </c>
      <c r="B27" s="9" t="s">
        <v>698</v>
      </c>
      <c r="C27" s="9">
        <v>2.6000000000000003E-4</v>
      </c>
      <c r="D27" s="32">
        <f>IF(Table5[[#This Row],[Mass (g)]]="","",Table5[[#This Row],[Mass (g)]]*VLOOKUP(Table5[[#This Row],[Nuclide]],Doedata,4)*37000000000)</f>
        <v>163540.00000000003</v>
      </c>
      <c r="E27" s="9" t="s">
        <v>894</v>
      </c>
      <c r="F27" s="9" t="s">
        <v>932</v>
      </c>
      <c r="G27" s="9">
        <v>7</v>
      </c>
      <c r="H27" s="9" t="s">
        <v>858</v>
      </c>
      <c r="I27" s="10"/>
      <c r="J27" s="27">
        <f>IF(Table5[[#This Row],[Activity (Bq)]]="","",Table5[[#This Row],[Activity (Bq)]]/37000000000)</f>
        <v>4.4200000000000009E-6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900</v>
      </c>
      <c r="B28" s="9" t="s">
        <v>698</v>
      </c>
      <c r="C28" s="9">
        <v>2.6000000000000003E-4</v>
      </c>
      <c r="D28" s="32">
        <f>IF(Table5[[#This Row],[Mass (g)]]="","",Table5[[#This Row],[Mass (g)]]*VLOOKUP(Table5[[#This Row],[Nuclide]],Doedata,4)*37000000000)</f>
        <v>163540.00000000003</v>
      </c>
      <c r="E28" s="9" t="s">
        <v>894</v>
      </c>
      <c r="F28" s="9" t="s">
        <v>932</v>
      </c>
      <c r="G28" s="9">
        <v>7</v>
      </c>
      <c r="H28" s="9" t="s">
        <v>858</v>
      </c>
      <c r="I28" s="10"/>
      <c r="J28" s="27">
        <f>IF(Table5[[#This Row],[Activity (Bq)]]="","",Table5[[#This Row],[Activity (Bq)]]/37000000000)</f>
        <v>4.4200000000000009E-6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901</v>
      </c>
      <c r="B29" s="9" t="s">
        <v>698</v>
      </c>
      <c r="C29" s="9">
        <v>2.6000000000000003E-4</v>
      </c>
      <c r="D29" s="32">
        <f>IF(Table5[[#This Row],[Mass (g)]]="","",Table5[[#This Row],[Mass (g)]]*VLOOKUP(Table5[[#This Row],[Nuclide]],Doedata,4)*37000000000)</f>
        <v>163540.00000000003</v>
      </c>
      <c r="E29" s="9" t="s">
        <v>894</v>
      </c>
      <c r="F29" s="9" t="s">
        <v>932</v>
      </c>
      <c r="G29" s="9">
        <v>7</v>
      </c>
      <c r="H29" s="9" t="s">
        <v>858</v>
      </c>
      <c r="I29" s="10"/>
      <c r="J29" s="27">
        <f>IF(Table5[[#This Row],[Activity (Bq)]]="","",Table5[[#This Row],[Activity (Bq)]]/37000000000)</f>
        <v>4.4200000000000009E-6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902</v>
      </c>
      <c r="B30" s="9" t="s">
        <v>698</v>
      </c>
      <c r="C30" s="9">
        <v>2.6000000000000003E-4</v>
      </c>
      <c r="D30" s="32">
        <f>IF(Table5[[#This Row],[Mass (g)]]="","",Table5[[#This Row],[Mass (g)]]*VLOOKUP(Table5[[#This Row],[Nuclide]],Doedata,4)*37000000000)</f>
        <v>163540.00000000003</v>
      </c>
      <c r="E30" s="9" t="s">
        <v>894</v>
      </c>
      <c r="F30" s="9" t="s">
        <v>932</v>
      </c>
      <c r="G30" s="9">
        <v>7</v>
      </c>
      <c r="H30" s="9" t="s">
        <v>858</v>
      </c>
      <c r="I30" s="10"/>
      <c r="J30" s="27">
        <f>IF(Table5[[#This Row],[Activity (Bq)]]="","",Table5[[#This Row],[Activity (Bq)]]/37000000000)</f>
        <v>4.4200000000000009E-6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903</v>
      </c>
      <c r="B31" s="9" t="s">
        <v>698</v>
      </c>
      <c r="C31" s="9">
        <v>2.6000000000000003E-4</v>
      </c>
      <c r="D31" s="32">
        <f>IF(Table5[[#This Row],[Mass (g)]]="","",Table5[[#This Row],[Mass (g)]]*VLOOKUP(Table5[[#This Row],[Nuclide]],Doedata,4)*37000000000)</f>
        <v>163540.00000000003</v>
      </c>
      <c r="E31" s="9" t="s">
        <v>894</v>
      </c>
      <c r="F31" s="9" t="s">
        <v>932</v>
      </c>
      <c r="G31" s="9">
        <v>7</v>
      </c>
      <c r="H31" s="9" t="s">
        <v>858</v>
      </c>
      <c r="I31" s="10"/>
      <c r="J31" s="27">
        <f>IF(Table5[[#This Row],[Activity (Bq)]]="","",Table5[[#This Row],[Activity (Bq)]]/37000000000)</f>
        <v>4.4200000000000009E-6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904</v>
      </c>
      <c r="B32" s="9" t="s">
        <v>698</v>
      </c>
      <c r="C32" s="9">
        <v>1E-3</v>
      </c>
      <c r="D32" s="32">
        <f>IF(Table5[[#This Row],[Mass (g)]]="","",Table5[[#This Row],[Mass (g)]]*VLOOKUP(Table5[[#This Row],[Nuclide]],Doedata,4)*37000000000)</f>
        <v>629000.00000000012</v>
      </c>
      <c r="E32" s="9" t="s">
        <v>815</v>
      </c>
      <c r="F32" s="9" t="s">
        <v>932</v>
      </c>
      <c r="G32" s="9">
        <v>7</v>
      </c>
      <c r="H32" s="9" t="s">
        <v>858</v>
      </c>
      <c r="I32" s="10"/>
      <c r="J32" s="27">
        <f>IF(Table5[[#This Row],[Activity (Bq)]]="","",Table5[[#This Row],[Activity (Bq)]]/37000000000)</f>
        <v>1.7000000000000003E-5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905</v>
      </c>
      <c r="B33" s="9" t="s">
        <v>698</v>
      </c>
      <c r="C33" s="9">
        <v>1E-3</v>
      </c>
      <c r="D33" s="32">
        <f>IF(Table5[[#This Row],[Mass (g)]]="","",Table5[[#This Row],[Mass (g)]]*VLOOKUP(Table5[[#This Row],[Nuclide]],Doedata,4)*37000000000)</f>
        <v>629000.00000000012</v>
      </c>
      <c r="E33" s="9" t="s">
        <v>894</v>
      </c>
      <c r="F33" s="9" t="s">
        <v>932</v>
      </c>
      <c r="G33" s="9">
        <v>7</v>
      </c>
      <c r="H33" s="9" t="s">
        <v>858</v>
      </c>
      <c r="I33" s="10"/>
      <c r="J33" s="27">
        <f>IF(Table5[[#This Row],[Activity (Bq)]]="","",Table5[[#This Row],[Activity (Bq)]]/37000000000)</f>
        <v>1.7000000000000003E-5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906</v>
      </c>
      <c r="B34" s="9" t="s">
        <v>698</v>
      </c>
      <c r="C34" s="9">
        <v>1E-3</v>
      </c>
      <c r="D34" s="32">
        <f>IF(Table5[[#This Row],[Mass (g)]]="","",Table5[[#This Row],[Mass (g)]]*VLOOKUP(Table5[[#This Row],[Nuclide]],Doedata,4)*37000000000)</f>
        <v>629000.00000000012</v>
      </c>
      <c r="E34" s="9" t="s">
        <v>894</v>
      </c>
      <c r="F34" s="9" t="s">
        <v>932</v>
      </c>
      <c r="G34" s="9">
        <v>7</v>
      </c>
      <c r="H34" s="9" t="s">
        <v>858</v>
      </c>
      <c r="I34" s="10"/>
      <c r="J34" s="27">
        <f>IF(Table5[[#This Row],[Activity (Bq)]]="","",Table5[[#This Row],[Activity (Bq)]]/37000000000)</f>
        <v>1.7000000000000003E-5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907</v>
      </c>
      <c r="B35" s="9" t="s">
        <v>698</v>
      </c>
      <c r="C35" s="9">
        <v>1E-3</v>
      </c>
      <c r="D35" s="32">
        <f>IF(Table5[[#This Row],[Mass (g)]]="","",Table5[[#This Row],[Mass (g)]]*VLOOKUP(Table5[[#This Row],[Nuclide]],Doedata,4)*37000000000)</f>
        <v>629000.00000000012</v>
      </c>
      <c r="E35" s="9" t="s">
        <v>894</v>
      </c>
      <c r="F35" s="9" t="s">
        <v>932</v>
      </c>
      <c r="G35" s="9">
        <v>7</v>
      </c>
      <c r="H35" s="9" t="s">
        <v>858</v>
      </c>
      <c r="I35" s="10"/>
      <c r="J35" s="27">
        <f>IF(Table5[[#This Row],[Activity (Bq)]]="","",Table5[[#This Row],[Activity (Bq)]]/37000000000)</f>
        <v>1.7000000000000003E-5</v>
      </c>
      <c r="AD35" s="31" t="s">
        <v>67</v>
      </c>
      <c r="AE35" s="18"/>
      <c r="AF35" s="18"/>
      <c r="AG35" s="18" t="s">
        <v>860</v>
      </c>
      <c r="AH35" s="18"/>
    </row>
    <row r="36" spans="1:34">
      <c r="A36" s="9" t="s">
        <v>908</v>
      </c>
      <c r="B36" s="9" t="s">
        <v>698</v>
      </c>
      <c r="C36" s="9">
        <v>1E-3</v>
      </c>
      <c r="D36" s="32">
        <f>IF(Table5[[#This Row],[Mass (g)]]="","",Table5[[#This Row],[Mass (g)]]*VLOOKUP(Table5[[#This Row],[Nuclide]],Doedata,4)*37000000000)</f>
        <v>629000.00000000012</v>
      </c>
      <c r="E36" s="9" t="s">
        <v>894</v>
      </c>
      <c r="F36" s="9" t="s">
        <v>932</v>
      </c>
      <c r="G36" s="9">
        <v>7</v>
      </c>
      <c r="H36" s="9" t="s">
        <v>858</v>
      </c>
      <c r="I36" s="10"/>
      <c r="J36" s="27">
        <f>IF(Table5[[#This Row],[Activity (Bq)]]="","",Table5[[#This Row],[Activity (Bq)]]/37000000000)</f>
        <v>1.7000000000000003E-5</v>
      </c>
      <c r="AD36" s="31" t="s">
        <v>68</v>
      </c>
      <c r="AE36" s="18"/>
      <c r="AF36" s="18"/>
      <c r="AG36" s="18" t="s">
        <v>861</v>
      </c>
      <c r="AH36" s="18"/>
    </row>
    <row r="37" spans="1:34">
      <c r="A37" s="9" t="s">
        <v>909</v>
      </c>
      <c r="B37" s="9" t="s">
        <v>698</v>
      </c>
      <c r="C37" s="9">
        <v>5.0000000000000001E-4</v>
      </c>
      <c r="D37" s="32">
        <f>IF(Table5[[#This Row],[Mass (g)]]="","",Table5[[#This Row],[Mass (g)]]*VLOOKUP(Table5[[#This Row],[Nuclide]],Doedata,4)*37000000000)</f>
        <v>314500.00000000006</v>
      </c>
      <c r="E37" s="9" t="s">
        <v>894</v>
      </c>
      <c r="F37" s="9" t="s">
        <v>932</v>
      </c>
      <c r="G37" s="9">
        <v>7</v>
      </c>
      <c r="H37" s="9" t="s">
        <v>858</v>
      </c>
      <c r="I37" s="10"/>
      <c r="J37" s="27">
        <f>IF(Table5[[#This Row],[Activity (Bq)]]="","",Table5[[#This Row],[Activity (Bq)]]/37000000000)</f>
        <v>8.5000000000000016E-6</v>
      </c>
      <c r="AD37" s="31" t="s">
        <v>69</v>
      </c>
      <c r="AE37" s="18"/>
      <c r="AF37" s="18"/>
      <c r="AG37" s="18" t="s">
        <v>862</v>
      </c>
      <c r="AH37" s="18"/>
    </row>
    <row r="38" spans="1:34">
      <c r="A38" s="9" t="s">
        <v>910</v>
      </c>
      <c r="B38" s="9" t="s">
        <v>698</v>
      </c>
      <c r="C38" s="9">
        <v>5.0000000000000001E-4</v>
      </c>
      <c r="D38" s="32">
        <f>IF(Table5[[#This Row],[Mass (g)]]="","",Table5[[#This Row],[Mass (g)]]*VLOOKUP(Table5[[#This Row],[Nuclide]],Doedata,4)*37000000000)</f>
        <v>314500.00000000006</v>
      </c>
      <c r="E38" s="9" t="s">
        <v>894</v>
      </c>
      <c r="F38" s="9" t="s">
        <v>932</v>
      </c>
      <c r="G38" s="9">
        <v>7</v>
      </c>
      <c r="H38" s="9" t="s">
        <v>858</v>
      </c>
      <c r="I38" s="10"/>
      <c r="J38" s="27">
        <f>IF(Table5[[#This Row],[Activity (Bq)]]="","",Table5[[#This Row],[Activity (Bq)]]/37000000000)</f>
        <v>8.5000000000000016E-6</v>
      </c>
      <c r="AD38" s="31" t="s">
        <v>70</v>
      </c>
      <c r="AE38" s="18"/>
      <c r="AF38" s="18"/>
      <c r="AG38" s="18" t="s">
        <v>863</v>
      </c>
      <c r="AH38" s="18"/>
    </row>
    <row r="39" spans="1:34">
      <c r="A39" s="9" t="s">
        <v>911</v>
      </c>
      <c r="B39" s="9" t="s">
        <v>698</v>
      </c>
      <c r="C39" s="9">
        <v>1.5E-3</v>
      </c>
      <c r="D39" s="32">
        <f>IF(Table5[[#This Row],[Mass (g)]]="","",Table5[[#This Row],[Mass (g)]]*VLOOKUP(Table5[[#This Row],[Nuclide]],Doedata,4)*37000000000)</f>
        <v>943500.00000000012</v>
      </c>
      <c r="E39" s="9" t="s">
        <v>894</v>
      </c>
      <c r="F39" s="9" t="s">
        <v>893</v>
      </c>
      <c r="G39" s="9">
        <v>7</v>
      </c>
      <c r="H39" s="9" t="s">
        <v>858</v>
      </c>
      <c r="I39" s="10"/>
      <c r="J39" s="27">
        <f>IF(Table5[[#This Row],[Activity (Bq)]]="","",Table5[[#This Row],[Activity (Bq)]]/37000000000)</f>
        <v>2.5500000000000003E-5</v>
      </c>
      <c r="AD39" s="31" t="s">
        <v>71</v>
      </c>
      <c r="AE39" s="18"/>
      <c r="AF39" s="18"/>
      <c r="AG39" s="18" t="s">
        <v>829</v>
      </c>
      <c r="AH39" s="18"/>
    </row>
    <row r="40" spans="1:34">
      <c r="A40" s="9" t="s">
        <v>912</v>
      </c>
      <c r="B40" s="9" t="s">
        <v>698</v>
      </c>
      <c r="C40" s="9">
        <v>1E-4</v>
      </c>
      <c r="D40" s="32">
        <f>IF(Table5[[#This Row],[Mass (g)]]="","",Table5[[#This Row],[Mass (g)]]*VLOOKUP(Table5[[#This Row],[Nuclide]],Doedata,4)*37000000000)</f>
        <v>62900.000000000007</v>
      </c>
      <c r="E40" s="9" t="s">
        <v>895</v>
      </c>
      <c r="F40" s="9" t="s">
        <v>893</v>
      </c>
      <c r="G40" s="9">
        <v>7</v>
      </c>
      <c r="H40" s="9" t="s">
        <v>826</v>
      </c>
      <c r="I40" s="10"/>
      <c r="J40" s="27">
        <f>IF(Table5[[#This Row],[Activity (Bq)]]="","",Table5[[#This Row],[Activity (Bq)]]/37000000000)</f>
        <v>1.7000000000000002E-6</v>
      </c>
      <c r="AD40" s="31" t="s">
        <v>72</v>
      </c>
      <c r="AE40" s="18"/>
      <c r="AF40" s="18"/>
      <c r="AG40" s="18" t="s">
        <v>830</v>
      </c>
      <c r="AH40" s="18"/>
    </row>
    <row r="41" spans="1:34">
      <c r="A41" s="9" t="s">
        <v>913</v>
      </c>
      <c r="B41" s="9" t="s">
        <v>698</v>
      </c>
      <c r="C41" s="9">
        <v>1E-4</v>
      </c>
      <c r="D41" s="32">
        <f>IF(Table5[[#This Row],[Mass (g)]]="","",Table5[[#This Row],[Mass (g)]]*VLOOKUP(Table5[[#This Row],[Nuclide]],Doedata,4)*37000000000)</f>
        <v>62900.000000000007</v>
      </c>
      <c r="E41" s="9" t="s">
        <v>895</v>
      </c>
      <c r="F41" s="9" t="s">
        <v>893</v>
      </c>
      <c r="G41" s="9">
        <v>7</v>
      </c>
      <c r="H41" s="9" t="s">
        <v>826</v>
      </c>
      <c r="I41" s="10"/>
      <c r="J41" s="27">
        <f>IF(Table5[[#This Row],[Activity (Bq)]]="","",Table5[[#This Row],[Activity (Bq)]]/37000000000)</f>
        <v>1.7000000000000002E-6</v>
      </c>
      <c r="AD41" s="31" t="s">
        <v>51</v>
      </c>
      <c r="AE41" s="18"/>
      <c r="AF41" s="18"/>
      <c r="AG41" s="18" t="s">
        <v>831</v>
      </c>
      <c r="AH41" s="18"/>
    </row>
    <row r="42" spans="1:34">
      <c r="A42" s="9" t="s">
        <v>914</v>
      </c>
      <c r="B42" s="9" t="s">
        <v>698</v>
      </c>
      <c r="C42" s="9">
        <v>1E-4</v>
      </c>
      <c r="D42" s="32">
        <f>IF(Table5[[#This Row],[Mass (g)]]="","",Table5[[#This Row],[Mass (g)]]*VLOOKUP(Table5[[#This Row],[Nuclide]],Doedata,4)*37000000000)</f>
        <v>62900.000000000007</v>
      </c>
      <c r="E42" s="9" t="s">
        <v>895</v>
      </c>
      <c r="F42" s="9" t="s">
        <v>893</v>
      </c>
      <c r="G42" s="9">
        <v>7</v>
      </c>
      <c r="H42" s="9" t="s">
        <v>826</v>
      </c>
      <c r="I42" s="10"/>
      <c r="J42" s="27">
        <f>IF(Table5[[#This Row],[Activity (Bq)]]="","",Table5[[#This Row],[Activity (Bq)]]/37000000000)</f>
        <v>1.7000000000000002E-6</v>
      </c>
      <c r="AD42" s="31" t="s">
        <v>73</v>
      </c>
      <c r="AE42" s="18"/>
      <c r="AF42" s="18"/>
      <c r="AG42" s="18" t="s">
        <v>832</v>
      </c>
      <c r="AH42" s="18"/>
    </row>
    <row r="43" spans="1:34">
      <c r="A43" s="9" t="s">
        <v>915</v>
      </c>
      <c r="B43" s="9" t="s">
        <v>698</v>
      </c>
      <c r="C43" s="9">
        <v>1E-4</v>
      </c>
      <c r="D43" s="32">
        <f>IF(Table5[[#This Row],[Mass (g)]]="","",Table5[[#This Row],[Mass (g)]]*VLOOKUP(Table5[[#This Row],[Nuclide]],Doedata,4)*37000000000)</f>
        <v>62900.000000000007</v>
      </c>
      <c r="E43" s="9" t="s">
        <v>895</v>
      </c>
      <c r="F43" s="9" t="s">
        <v>932</v>
      </c>
      <c r="G43" s="9">
        <v>7</v>
      </c>
      <c r="H43" s="9" t="s">
        <v>826</v>
      </c>
      <c r="I43" s="10"/>
      <c r="J43" s="27">
        <f>IF(Table5[[#This Row],[Activity (Bq)]]="","",Table5[[#This Row],[Activity (Bq)]]/37000000000)</f>
        <v>1.7000000000000002E-6</v>
      </c>
      <c r="AD43" s="31" t="s">
        <v>74</v>
      </c>
      <c r="AE43" s="18"/>
      <c r="AF43" s="18"/>
      <c r="AG43" s="18" t="s">
        <v>833</v>
      </c>
      <c r="AH43" s="18"/>
    </row>
    <row r="44" spans="1:34">
      <c r="A44" s="9" t="s">
        <v>916</v>
      </c>
      <c r="B44" s="9" t="s">
        <v>698</v>
      </c>
      <c r="C44" s="9">
        <v>2.7000000000000001E-3</v>
      </c>
      <c r="D44" s="32">
        <f>IF(Table5[[#This Row],[Mass (g)]]="","",Table5[[#This Row],[Mass (g)]]*VLOOKUP(Table5[[#This Row],[Nuclide]],Doedata,4)*37000000000)</f>
        <v>1698300.0000000002</v>
      </c>
      <c r="E44" s="9" t="s">
        <v>894</v>
      </c>
      <c r="F44" s="9" t="s">
        <v>932</v>
      </c>
      <c r="G44" s="9">
        <v>7</v>
      </c>
      <c r="H44" s="9" t="s">
        <v>858</v>
      </c>
      <c r="I44" s="10"/>
      <c r="J44" s="27">
        <f>IF(Table5[[#This Row],[Activity (Bq)]]="","",Table5[[#This Row],[Activity (Bq)]]/37000000000)</f>
        <v>4.5900000000000004E-5</v>
      </c>
      <c r="AD44" s="31" t="s">
        <v>75</v>
      </c>
      <c r="AE44" s="18"/>
      <c r="AF44" s="18"/>
      <c r="AG44" s="18" t="s">
        <v>834</v>
      </c>
      <c r="AH44" s="18"/>
    </row>
    <row r="45" spans="1:34">
      <c r="A45" s="9" t="s">
        <v>917</v>
      </c>
      <c r="B45" s="9" t="s">
        <v>698</v>
      </c>
      <c r="C45" s="9">
        <v>1.8E-3</v>
      </c>
      <c r="D45" s="32">
        <f>IF(Table5[[#This Row],[Mass (g)]]="","",Table5[[#This Row],[Mass (g)]]*VLOOKUP(Table5[[#This Row],[Nuclide]],Doedata,4)*37000000000)</f>
        <v>1132200</v>
      </c>
      <c r="E45" s="9" t="s">
        <v>894</v>
      </c>
      <c r="F45" s="9" t="s">
        <v>932</v>
      </c>
      <c r="G45" s="9">
        <v>7</v>
      </c>
      <c r="H45" s="9" t="s">
        <v>858</v>
      </c>
      <c r="I45" s="10"/>
      <c r="J45" s="27">
        <f>IF(Table5[[#This Row],[Activity (Bq)]]="","",Table5[[#This Row],[Activity (Bq)]]/37000000000)</f>
        <v>3.0599999999999998E-5</v>
      </c>
      <c r="AD45" s="31" t="s">
        <v>76</v>
      </c>
      <c r="AE45" s="18"/>
      <c r="AF45" s="18"/>
      <c r="AG45" s="18" t="s">
        <v>835</v>
      </c>
      <c r="AH45" s="18"/>
    </row>
    <row r="46" spans="1:34">
      <c r="A46" s="9" t="s">
        <v>918</v>
      </c>
      <c r="B46" s="9" t="s">
        <v>698</v>
      </c>
      <c r="C46" s="9">
        <v>1.8E-3</v>
      </c>
      <c r="D46" s="32">
        <f>IF(Table5[[#This Row],[Mass (g)]]="","",Table5[[#This Row],[Mass (g)]]*VLOOKUP(Table5[[#This Row],[Nuclide]],Doedata,4)*37000000000)</f>
        <v>1132200</v>
      </c>
      <c r="E46" s="9" t="s">
        <v>894</v>
      </c>
      <c r="F46" s="9" t="s">
        <v>932</v>
      </c>
      <c r="G46" s="9">
        <v>7</v>
      </c>
      <c r="H46" s="9" t="s">
        <v>858</v>
      </c>
      <c r="I46" s="10"/>
      <c r="J46" s="27">
        <f>IF(Table5[[#This Row],[Activity (Bq)]]="","",Table5[[#This Row],[Activity (Bq)]]/37000000000)</f>
        <v>3.0599999999999998E-5</v>
      </c>
      <c r="AD46" s="31" t="s">
        <v>77</v>
      </c>
      <c r="AE46" s="18"/>
      <c r="AF46" s="18"/>
      <c r="AG46" s="18" t="s">
        <v>864</v>
      </c>
      <c r="AH46" s="18"/>
    </row>
    <row r="47" spans="1:34">
      <c r="A47" s="9" t="s">
        <v>919</v>
      </c>
      <c r="B47" s="9" t="s">
        <v>698</v>
      </c>
      <c r="C47" s="9">
        <v>1E-3</v>
      </c>
      <c r="D47" s="32">
        <f>IF(Table5[[#This Row],[Mass (g)]]="","",Table5[[#This Row],[Mass (g)]]*VLOOKUP(Table5[[#This Row],[Nuclide]],Doedata,4)*37000000000)</f>
        <v>629000.00000000012</v>
      </c>
      <c r="E47" s="9" t="s">
        <v>894</v>
      </c>
      <c r="F47" s="9" t="s">
        <v>932</v>
      </c>
      <c r="G47" s="9">
        <v>7</v>
      </c>
      <c r="H47" s="9" t="s">
        <v>858</v>
      </c>
      <c r="I47" s="10"/>
      <c r="J47" s="27">
        <f>IF(Table5[[#This Row],[Activity (Bq)]]="","",Table5[[#This Row],[Activity (Bq)]]/37000000000)</f>
        <v>1.7000000000000003E-5</v>
      </c>
      <c r="AD47" s="31" t="s">
        <v>78</v>
      </c>
      <c r="AE47" s="18"/>
      <c r="AF47" s="18"/>
      <c r="AG47" s="18" t="s">
        <v>865</v>
      </c>
      <c r="AH47" s="18"/>
    </row>
    <row r="48" spans="1:34">
      <c r="A48" s="9" t="s">
        <v>920</v>
      </c>
      <c r="B48" s="9" t="s">
        <v>698</v>
      </c>
      <c r="C48" s="9">
        <v>2E-3</v>
      </c>
      <c r="D48" s="32">
        <f>IF(Table5[[#This Row],[Mass (g)]]="","",Table5[[#This Row],[Mass (g)]]*VLOOKUP(Table5[[#This Row],[Nuclide]],Doedata,4)*37000000000)</f>
        <v>1258000.0000000002</v>
      </c>
      <c r="E48" s="9" t="s">
        <v>894</v>
      </c>
      <c r="F48" s="9" t="s">
        <v>893</v>
      </c>
      <c r="G48" s="9">
        <v>7</v>
      </c>
      <c r="H48" s="9" t="s">
        <v>858</v>
      </c>
      <c r="I48" s="10"/>
      <c r="J48" s="27">
        <f>IF(Table5[[#This Row],[Activity (Bq)]]="","",Table5[[#This Row],[Activity (Bq)]]/37000000000)</f>
        <v>3.4000000000000007E-5</v>
      </c>
      <c r="AD48" s="31" t="s">
        <v>79</v>
      </c>
      <c r="AE48" s="18"/>
      <c r="AF48" s="18"/>
      <c r="AG48" s="18" t="s">
        <v>866</v>
      </c>
      <c r="AH48" s="18"/>
    </row>
    <row r="49" spans="1:34">
      <c r="A49" s="9" t="s">
        <v>921</v>
      </c>
      <c r="B49" s="9" t="s">
        <v>698</v>
      </c>
      <c r="C49" s="9">
        <v>2E-3</v>
      </c>
      <c r="D49" s="32">
        <f>IF(Table5[[#This Row],[Mass (g)]]="","",Table5[[#This Row],[Mass (g)]]*VLOOKUP(Table5[[#This Row],[Nuclide]],Doedata,4)*37000000000)</f>
        <v>1258000.0000000002</v>
      </c>
      <c r="E49" s="9" t="s">
        <v>931</v>
      </c>
      <c r="F49" s="9" t="s">
        <v>893</v>
      </c>
      <c r="G49" s="9">
        <v>7</v>
      </c>
      <c r="H49" s="9" t="s">
        <v>826</v>
      </c>
      <c r="I49" s="10"/>
      <c r="J49" s="27">
        <f>IF(Table5[[#This Row],[Activity (Bq)]]="","",Table5[[#This Row],[Activity (Bq)]]/37000000000)</f>
        <v>3.4000000000000007E-5</v>
      </c>
      <c r="AD49" s="31" t="s">
        <v>80</v>
      </c>
      <c r="AE49" s="18"/>
      <c r="AF49" s="18"/>
      <c r="AG49" s="18" t="s">
        <v>836</v>
      </c>
      <c r="AH49" s="18"/>
    </row>
    <row r="50" spans="1:34">
      <c r="A50" s="9" t="s">
        <v>922</v>
      </c>
      <c r="B50" s="9" t="s">
        <v>698</v>
      </c>
      <c r="C50" s="9">
        <v>2E-3</v>
      </c>
      <c r="D50" s="32">
        <f>IF(Table5[[#This Row],[Mass (g)]]="","",Table5[[#This Row],[Mass (g)]]*VLOOKUP(Table5[[#This Row],[Nuclide]],Doedata,4)*37000000000)</f>
        <v>1258000.0000000002</v>
      </c>
      <c r="E50" s="9" t="s">
        <v>895</v>
      </c>
      <c r="F50" s="9" t="s">
        <v>893</v>
      </c>
      <c r="G50" s="9">
        <v>7</v>
      </c>
      <c r="H50" s="9" t="s">
        <v>826</v>
      </c>
      <c r="I50" s="10"/>
      <c r="J50" s="27">
        <f>IF(Table5[[#This Row],[Activity (Bq)]]="","",Table5[[#This Row],[Activity (Bq)]]/37000000000)</f>
        <v>3.4000000000000007E-5</v>
      </c>
      <c r="AD50" s="31" t="s">
        <v>81</v>
      </c>
      <c r="AE50" s="18"/>
      <c r="AF50" s="18"/>
      <c r="AG50" s="18" t="s">
        <v>867</v>
      </c>
      <c r="AH50" s="18"/>
    </row>
    <row r="51" spans="1:34">
      <c r="A51" s="9" t="s">
        <v>923</v>
      </c>
      <c r="B51" s="9" t="s">
        <v>698</v>
      </c>
      <c r="C51" s="9">
        <v>5.0000000000000001E-3</v>
      </c>
      <c r="D51" s="32">
        <f>IF(Table5[[#This Row],[Mass (g)]]="","",Table5[[#This Row],[Mass (g)]]*VLOOKUP(Table5[[#This Row],[Nuclide]],Doedata,4)*37000000000)</f>
        <v>3145000</v>
      </c>
      <c r="E51" s="9" t="s">
        <v>895</v>
      </c>
      <c r="F51" s="9" t="s">
        <v>893</v>
      </c>
      <c r="G51" s="9">
        <v>7</v>
      </c>
      <c r="H51" s="9" t="s">
        <v>826</v>
      </c>
      <c r="I51" s="10"/>
      <c r="J51" s="27">
        <f>IF(Table5[[#This Row],[Activity (Bq)]]="","",Table5[[#This Row],[Activity (Bq)]]/37000000000)</f>
        <v>8.5000000000000006E-5</v>
      </c>
      <c r="AD51" s="31" t="s">
        <v>82</v>
      </c>
      <c r="AE51" s="18"/>
      <c r="AF51" s="18"/>
      <c r="AG51" s="18" t="s">
        <v>868</v>
      </c>
      <c r="AH51" s="18"/>
    </row>
    <row r="52" spans="1:34">
      <c r="A52" s="9" t="s">
        <v>924</v>
      </c>
      <c r="B52" s="9" t="s">
        <v>698</v>
      </c>
      <c r="C52" s="9">
        <v>1.2999999999999999E-2</v>
      </c>
      <c r="D52" s="32">
        <f>IF(Table5[[#This Row],[Mass (g)]]="","",Table5[[#This Row],[Mass (g)]]*VLOOKUP(Table5[[#This Row],[Nuclide]],Doedata,4)*37000000000)</f>
        <v>8177000</v>
      </c>
      <c r="E52" s="9" t="s">
        <v>895</v>
      </c>
      <c r="F52" s="9" t="s">
        <v>893</v>
      </c>
      <c r="G52" s="9">
        <v>7</v>
      </c>
      <c r="H52" s="9" t="s">
        <v>826</v>
      </c>
      <c r="I52" s="10"/>
      <c r="J52" s="27">
        <f>IF(Table5[[#This Row],[Activity (Bq)]]="","",Table5[[#This Row],[Activity (Bq)]]/37000000000)</f>
        <v>2.2100000000000001E-4</v>
      </c>
      <c r="AD52" s="31" t="s">
        <v>83</v>
      </c>
      <c r="AE52" s="18"/>
      <c r="AF52" s="18"/>
      <c r="AG52" s="18" t="s">
        <v>869</v>
      </c>
      <c r="AH52" s="18"/>
    </row>
    <row r="53" spans="1:34">
      <c r="A53" s="9" t="s">
        <v>925</v>
      </c>
      <c r="B53" s="9" t="s">
        <v>698</v>
      </c>
      <c r="C53" s="9">
        <v>2E-3</v>
      </c>
      <c r="D53" s="32">
        <f>IF(Table5[[#This Row],[Mass (g)]]="","",Table5[[#This Row],[Mass (g)]]*VLOOKUP(Table5[[#This Row],[Nuclide]],Doedata,4)*37000000000)</f>
        <v>1258000.0000000002</v>
      </c>
      <c r="E53" s="9" t="s">
        <v>895</v>
      </c>
      <c r="F53" s="9" t="s">
        <v>893</v>
      </c>
      <c r="G53" s="9">
        <v>7</v>
      </c>
      <c r="H53" s="9" t="s">
        <v>858</v>
      </c>
      <c r="I53" s="10"/>
      <c r="J53" s="27">
        <f>IF(Table5[[#This Row],[Activity (Bq)]]="","",Table5[[#This Row],[Activity (Bq)]]/37000000000)</f>
        <v>3.4000000000000007E-5</v>
      </c>
      <c r="AD53" s="31" t="s">
        <v>84</v>
      </c>
      <c r="AE53" s="18"/>
      <c r="AF53" s="18"/>
      <c r="AG53" s="18" t="s">
        <v>852</v>
      </c>
      <c r="AH53" s="18"/>
    </row>
    <row r="54" spans="1:34">
      <c r="A54" s="9" t="s">
        <v>926</v>
      </c>
      <c r="B54" s="9" t="s">
        <v>698</v>
      </c>
      <c r="C54" s="9">
        <v>2E-3</v>
      </c>
      <c r="D54" s="32">
        <f>IF(Table5[[#This Row],[Mass (g)]]="","",Table5[[#This Row],[Mass (g)]]*VLOOKUP(Table5[[#This Row],[Nuclide]],Doedata,4)*37000000000)</f>
        <v>1258000.0000000002</v>
      </c>
      <c r="E54" s="9" t="s">
        <v>895</v>
      </c>
      <c r="F54" s="9" t="s">
        <v>893</v>
      </c>
      <c r="G54" s="9">
        <v>7</v>
      </c>
      <c r="H54" s="9" t="s">
        <v>858</v>
      </c>
      <c r="I54" s="10"/>
      <c r="J54" s="27">
        <f>IF(Table5[[#This Row],[Activity (Bq)]]="","",Table5[[#This Row],[Activity (Bq)]]/37000000000)</f>
        <v>3.4000000000000007E-5</v>
      </c>
      <c r="AD54" s="31" t="s">
        <v>85</v>
      </c>
      <c r="AE54" s="18"/>
      <c r="AF54" s="18"/>
      <c r="AG54" s="18" t="s">
        <v>870</v>
      </c>
      <c r="AH54" s="18"/>
    </row>
    <row r="55" spans="1:34">
      <c r="A55" s="9" t="s">
        <v>927</v>
      </c>
      <c r="B55" s="9" t="s">
        <v>698</v>
      </c>
      <c r="C55" s="9">
        <v>2E-3</v>
      </c>
      <c r="D55" s="32">
        <f>IF(Table5[[#This Row],[Mass (g)]]="","",Table5[[#This Row],[Mass (g)]]*VLOOKUP(Table5[[#This Row],[Nuclide]],Doedata,4)*37000000000)</f>
        <v>1258000.0000000002</v>
      </c>
      <c r="E55" s="9" t="s">
        <v>895</v>
      </c>
      <c r="F55" s="9" t="s">
        <v>893</v>
      </c>
      <c r="G55" s="9">
        <v>7</v>
      </c>
      <c r="H55" s="9" t="s">
        <v>858</v>
      </c>
      <c r="I55" s="10"/>
      <c r="J55" s="27">
        <f>IF(Table5[[#This Row],[Activity (Bq)]]="","",Table5[[#This Row],[Activity (Bq)]]/37000000000)</f>
        <v>3.4000000000000007E-5</v>
      </c>
      <c r="AD55" s="31" t="s">
        <v>86</v>
      </c>
      <c r="AE55" s="18"/>
      <c r="AF55" s="18"/>
      <c r="AG55" s="18" t="s">
        <v>871</v>
      </c>
      <c r="AH55" s="18"/>
    </row>
    <row r="56" spans="1:34">
      <c r="A56" s="9" t="s">
        <v>928</v>
      </c>
      <c r="B56" s="9" t="s">
        <v>698</v>
      </c>
      <c r="C56" s="9">
        <v>2E-3</v>
      </c>
      <c r="D56" s="32">
        <f>IF(Table5[[#This Row],[Mass (g)]]="","",Table5[[#This Row],[Mass (g)]]*VLOOKUP(Table5[[#This Row],[Nuclide]],Doedata,4)*37000000000)</f>
        <v>1258000.0000000002</v>
      </c>
      <c r="E56" s="9" t="s">
        <v>895</v>
      </c>
      <c r="F56" s="9" t="s">
        <v>893</v>
      </c>
      <c r="G56" s="9">
        <v>7</v>
      </c>
      <c r="H56" s="9" t="s">
        <v>858</v>
      </c>
      <c r="I56" s="10"/>
      <c r="J56" s="27">
        <f>IF(Table5[[#This Row],[Activity (Bq)]]="","",Table5[[#This Row],[Activity (Bq)]]/37000000000)</f>
        <v>3.4000000000000007E-5</v>
      </c>
      <c r="AD56" s="31" t="s">
        <v>87</v>
      </c>
      <c r="AE56" s="18"/>
      <c r="AF56" s="18"/>
      <c r="AG56" s="18" t="s">
        <v>872</v>
      </c>
      <c r="AH56" s="18"/>
    </row>
    <row r="57" spans="1:34">
      <c r="A57" s="9" t="s">
        <v>929</v>
      </c>
      <c r="B57" s="9" t="s">
        <v>698</v>
      </c>
      <c r="C57" s="9">
        <v>2E-3</v>
      </c>
      <c r="D57" s="32">
        <f>IF(Table5[[#This Row],[Mass (g)]]="","",Table5[[#This Row],[Mass (g)]]*VLOOKUP(Table5[[#This Row],[Nuclide]],Doedata,4)*37000000000)</f>
        <v>1258000.0000000002</v>
      </c>
      <c r="E57" s="9" t="s">
        <v>895</v>
      </c>
      <c r="F57" s="9" t="s">
        <v>893</v>
      </c>
      <c r="G57" s="9">
        <v>7</v>
      </c>
      <c r="H57" s="9" t="s">
        <v>858</v>
      </c>
      <c r="I57" s="10"/>
      <c r="J57" s="27">
        <f>IF(Table5[[#This Row],[Activity (Bq)]]="","",Table5[[#This Row],[Activity (Bq)]]/37000000000)</f>
        <v>3.4000000000000007E-5</v>
      </c>
      <c r="AD57" s="31" t="s">
        <v>88</v>
      </c>
      <c r="AE57" s="18"/>
      <c r="AF57" s="18"/>
      <c r="AG57" s="18" t="s">
        <v>873</v>
      </c>
      <c r="AH57" s="18"/>
    </row>
    <row r="58" spans="1:34">
      <c r="A58" s="9" t="s">
        <v>930</v>
      </c>
      <c r="B58" s="9" t="s">
        <v>698</v>
      </c>
      <c r="C58" s="9">
        <v>2E-3</v>
      </c>
      <c r="D58" s="32">
        <f>IF(Table5[[#This Row],[Mass (g)]]="","",Table5[[#This Row],[Mass (g)]]*VLOOKUP(Table5[[#This Row],[Nuclide]],Doedata,4)*37000000000)</f>
        <v>1258000.0000000002</v>
      </c>
      <c r="E58" s="9" t="s">
        <v>895</v>
      </c>
      <c r="G58" s="9">
        <v>7</v>
      </c>
      <c r="H58" s="9" t="s">
        <v>858</v>
      </c>
      <c r="I58" s="10"/>
      <c r="J58" s="27">
        <f>IF(Table5[[#This Row],[Activity (Bq)]]="","",Table5[[#This Row],[Activity (Bq)]]/37000000000)</f>
        <v>3.4000000000000007E-5</v>
      </c>
      <c r="AD58" s="31" t="s">
        <v>89</v>
      </c>
      <c r="AE58" s="18"/>
      <c r="AF58" s="18"/>
      <c r="AG58" s="18" t="s">
        <v>837</v>
      </c>
      <c r="AH58" s="18"/>
    </row>
    <row r="59" spans="1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1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1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1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1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1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D3" sqref="D3"/>
    </sheetView>
  </sheetViews>
  <sheetFormatPr baseColWidth="10" defaultColWidth="8.832031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5.3760000000000016E-2</v>
      </c>
      <c r="C5" s="20">
        <v>33815040</v>
      </c>
      <c r="D5" s="20">
        <v>9.1391999999999971E-4</v>
      </c>
    </row>
    <row r="6" spans="1:4">
      <c r="A6" s="26" t="s">
        <v>35</v>
      </c>
      <c r="B6" s="20">
        <v>0.02</v>
      </c>
      <c r="C6" s="20">
        <v>248.64</v>
      </c>
      <c r="D6" s="20">
        <v>6.72E-9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7.376000000000002E-2</v>
      </c>
      <c r="C8" s="20">
        <v>33815288.640000001</v>
      </c>
      <c r="D8" s="20">
        <v>9.1392671999999974E-4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2012-06-10T23:19:44Z</dcterms:modified>
</cp:coreProperties>
</file>