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8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<sst xmlns="http://schemas.openxmlformats.org/spreadsheetml/2006/main" count="3466" uniqueCount="931">
  <si>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</si>
  <si>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</si>
  <si>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</si>
  <si>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</si>
  <si>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</si>
  <si>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</si>
  <si>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</si>
  <si>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</si>
  <si>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</si>
  <si>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</si>
  <si>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</si>
  <si>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</si>
  <si>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</si>
  <si>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</si>
  <si>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</si>
  <si>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</si>
  <si>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</si>
  <si>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</si>
  <si>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</si>
  <si>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</si>
  <si>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</si>
  <si>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</si>
  <si>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</si>
  <si>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</si>
  <si>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</si>
  <si>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</si>
  <si>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</si>
  <si>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</si>
  <si>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</si>
  <si>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</si>
  <si>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</si>
  <si>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</si>
  <si>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</si>
  <si>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</si>
  <si>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</si>
  <si>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</si>
  <si>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</si>
  <si>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</si>
  <si>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</si>
  <si>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</si>
  <si>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</si>
  <si>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</si>
  <si>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</si>
  <si>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</si>
  <si>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</si>
  <si>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</si>
  <si>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</si>
  <si>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</si>
  <si>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</si>
  <si>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</si>
  <si>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</si>
  <si>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</si>
  <si>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</si>
  <si>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</si>
  <si>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</si>
  <si>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</si>
  <si>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</si>
  <si>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</si>
  <si>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</si>
  <si>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</si>
  <si>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</si>
  <si>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</si>
  <si>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</si>
  <si>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</si>
  <si>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</si>
  <si>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</si>
  <si>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</si>
  <si>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</si>
  <si>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</si>
  <si>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</si>
  <si>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</si>
  <si>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</si>
  <si>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</si>
  <si>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</si>
  <si>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</si>
  <si>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</si>
  <si>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</si>
  <si>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</si>
  <si>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</si>
  <si>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</si>
  <si>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</si>
  <si>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</si>
  <si>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</si>
  <si>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</si>
  <si>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</si>
  <si>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</si>
  <si>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</si>
  <si>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</si>
  <si>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</si>
  <si>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</si>
  <si>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</si>
  <si>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</si>
  <si>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</si>
  <si>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</si>
  <si>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</si>
  <si>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</si>
  <si>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</si>
  <si>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</si>
  <si>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</si>
  <si>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</si>
  <si>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</si>
  <si>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</si>
  <si>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</si>
  <si>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</si>
  <si>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</si>
  <si>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</si>
  <si>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</si>
  <si>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</si>
  <si>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</si>
  <si>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</si>
  <si>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</si>
  <si>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</si>
  <si>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</si>
  <si>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</si>
  <si>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</si>
  <si>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</si>
  <si>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</si>
  <si>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</si>
  <si>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</si>
  <si>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</si>
  <si>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</si>
  <si>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</si>
  <si>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</si>
  <si>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</si>
  <si>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</si>
  <si>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</si>
  <si>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</si>
  <si>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</si>
  <si>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</si>
  <si>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</si>
  <si>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</si>
  <si>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</si>
  <si>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</si>
  <si>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</si>
  <si>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</si>
  <si>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</si>
  <si>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</si>
  <si>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</si>
  <si>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</si>
  <si>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</si>
  <si>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</si>
  <si>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</si>
  <si>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</si>
  <si>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</si>
  <si>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</si>
  <si>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</si>
  <si>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</si>
  <si>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</si>
  <si>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</si>
  <si>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</si>
  <si>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</si>
  <si>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</si>
  <si>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</si>
  <si>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</si>
  <si>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</si>
  <si>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</si>
  <si>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</si>
  <si>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</si>
  <si>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</si>
  <si>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</si>
  <si>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</si>
  <si>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</si>
  <si>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</si>
  <si>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</si>
  <si>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</si>
  <si>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</si>
  <si>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</si>
  <si>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</si>
  <si>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</si>
  <si>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</si>
  <si>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</si>
  <si>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</si>
  <si>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</si>
  <si>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</si>
  <si>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</si>
  <si>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</si>
  <si>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</si>
  <si>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</si>
  <si>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</si>
  <si>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</si>
  <si>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</si>
  <si>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</si>
  <si>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</si>
  <si>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</si>
  <si>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</si>
  <si>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</si>
  <si>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</si>
  <si>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</si>
  <si>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</si>
  <si>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</si>
  <si>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</si>
  <si>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</si>
  <si>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</si>
  <si>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</si>
  <si>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</si>
  <si>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</si>
  <si>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</si>
  <si>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</si>
  <si>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</si>
  <si>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</si>
  <si>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</si>
  <si>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</si>
  <si>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</si>
  <si>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</si>
  <si>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</si>
  <si>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</si>
  <si>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</si>
  <si>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</si>
  <si>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</si>
  <si>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</si>
  <si>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</si>
  <si>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</si>
  <si>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</si>
  <si>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</si>
  <si>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</si>
  <si>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</si>
  <si>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</si>
  <si>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</si>
  <si>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</si>
  <si>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</si>
  <si>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</si>
  <si>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</si>
  <si>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</si>
  <si>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</si>
  <si>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</si>
  <si>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</si>
  <si>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</si>
  <si>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</si>
  <si>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</si>
  <si>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</si>
  <si>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</si>
  <si>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</si>
  <si>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</si>
  <si>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</si>
  <si>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</si>
  <si>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</si>
  <si>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</si>
  <si>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</si>
  <si>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</si>
  <si>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</si>
  <si>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</si>
  <si>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</si>
  <si>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</si>
  <si>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</si>
  <si>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</si>
  <si>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</si>
  <si>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</si>
  <si>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</si>
  <si>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</si>
  <si>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</si>
  <si>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</si>
  <si>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</si>
  <si>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</si>
  <si>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</si>
  <si>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</si>
  <si>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</si>
  <si>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</si>
  <si>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</si>
  <si>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</si>
  <si>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</si>
  <si>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</si>
  <si>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</si>
  <si>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</si>
  <si>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</si>
  <si>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</si>
  <si>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</si>
  <si>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</si>
  <si>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</si>
  <si>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</si>
  <si>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</si>
  <si>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</si>
  <si>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</si>
  <si>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</si>
  <si>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</si>
  <si>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</si>
  <si>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</si>
  <si>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</si>
  <si>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</si>
  <si>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</si>
  <si>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</si>
  <si>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</si>
  <si>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</si>
  <si>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</si>
  <si>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</si>
  <si>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</si>
  <si>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</si>
  <si>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</si>
  <si>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</si>
  <si>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</si>
  <si>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</si>
  <si>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</si>
  <si>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</si>
  <si>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</si>
  <si>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</si>
  <si>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</si>
  <si>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</si>
  <si>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</si>
  <si>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</si>
  <si>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</si>
  <si>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</si>
  <si>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</si>
  <si>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</si>
  <si>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</si>
  <si>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</si>
  <si>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</si>
  <si>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</si>
  <si>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</si>
  <si>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</si>
  <si>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</si>
  <si>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</si>
  <si>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</si>
  <si>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</si>
  <si>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</si>
  <si>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</si>
  <si>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</si>
  <si>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</si>
  <si>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</si>
  <si>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</si>
  <si>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</si>
  <si>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</si>
  <si>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</si>
  <si>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</si>
  <si>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</si>
  <si>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</si>
  <si>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</si>
  <si>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</si>
  <si>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</si>
  <si>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</si>
  <si>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</si>
  <si>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</si>
  <si>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</si>
  <si>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</si>
  <si>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</si>
  <si>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</si>
  <si>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</si>
  <si>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</si>
  <si>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</si>
  <si>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</si>
  <si>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</si>
  <si>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</si>
  <si>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</si>
  <si>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</si>
  <si>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</si>
  <si>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</si>
  <si>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</si>
  <si>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</si>
  <si>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</si>
  <si>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</si>
  <si>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</si>
  <si>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</si>
  <si>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</si>
  <si>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</si>
  <si>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</si>
  <si>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</si>
  <si>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</si>
  <si>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</si>
  <si>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</si>
  <si>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</si>
  <si>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</si>
  <si>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</si>
  <si>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</si>
  <si>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</si>
  <si>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</si>
  <si>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</si>
  <si>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</si>
  <si>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</si>
  <si>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</si>
  <si>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</si>
  <si>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</si>
  <si>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</si>
  <si>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</si>
  <si>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</si>
  <si>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</si>
  <si>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</si>
  <si>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</si>
  <si>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</si>
  <si>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</si>
  <si>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</si>
  <si>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</si>
  <si>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</si>
  <si>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</si>
  <si>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</si>
  <si>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</si>
  <si>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</si>
  <si>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</si>
  <si>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</si>
  <si>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</si>
  <si>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</si>
  <si>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</si>
  <si>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</si>
  <si>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</si>
  <si>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</si>
  <si>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</si>
  <si>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</si>
  <si>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</si>
  <si>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</si>
  <si>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</si>
  <si>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</si>
  <si>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</si>
  <si>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</si>
  <si>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</si>
  <si>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</si>
  <si>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</si>
  <si>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</si>
  <si>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</si>
  <si>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</si>
  <si>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</si>
  <si>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</si>
  <si>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</si>
  <si>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</si>
  <si>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</si>
  <si>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</si>
  <si>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</si>
  <si>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</si>
  <si>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</si>
  <si>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</si>
  <si>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</si>
  <si>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</si>
  <si>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</si>
  <si>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</si>
  <si>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</si>
  <si>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</si>
  <si>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</si>
  <si>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</si>
  <si>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</si>
  <si>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</si>
  <si>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</si>
  <si>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</si>
  <si>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</si>
  <si>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</si>
  <si>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</si>
  <si>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</si>
  <si>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</si>
  <si>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</si>
  <si>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</si>
  <si>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</si>
  <si>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</si>
  <si>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</si>
  <si>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</si>
  <si>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</si>
  <si>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</si>
  <si>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</si>
  <si>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</si>
  <si>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</si>
  <si>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</si>
  <si>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</si>
  <si>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</si>
  <si>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</si>
  <si>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</si>
  <si>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</si>
  <si>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</si>
  <si>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</si>
  <si>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</si>
  <si>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</si>
  <si>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</si>
  <si>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</si>
  <si>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</si>
  <si>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</si>
  <si>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</si>
  <si>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</si>
  <si>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</si>
  <si>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</si>
  <si>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</si>
  <si>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</si>
  <si>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</si>
  <si>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</si>
  <si>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</si>
  <si>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</si>
  <si>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</si>
  <si>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</si>
  <si>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</si>
  <si>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</si>
  <si>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</si>
  <si>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</si>
  <si>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</si>
  <si>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</si>
  <si>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</si>
  <si>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</si>
  <si>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</si>
  <si>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</si>
  <si>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</si>
  <si>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</si>
  <si>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</si>
  <si>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</si>
  <si>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</si>
  <si>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</si>
  <si>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</si>
  <si>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</si>
  <si>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</si>
  <si>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</si>
  <si>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</si>
  <si>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</si>
  <si>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</si>
  <si>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</si>
  <si>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</si>
  <si>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</si>
  <si>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</si>
  <si>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</si>
  <si>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</si>
  <si>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</si>
  <si>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</si>
  <si>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</si>
  <si>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</si>
  <si>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</si>
  <si>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</si>
  <si>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</si>
  <si>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</si>
  <si>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</si>
  <si>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</si>
  <si>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</si>
  <si>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</si>
  <si>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</si>
  <si>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</si>
  <si>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</si>
  <si>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</si>
  <si>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</si>
  <si>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</si>
  <si>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</si>
  <si>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</si>
  <si>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</si>
  <si>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</si>
  <si>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</si>
  <si>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</si>
  <si>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</si>
  <si>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</si>
  <si>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</si>
  <si>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</si>
  <si>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</si>
  <si>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</si>
  <si>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</si>
  <si>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</si>
  <si>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</si>
  <si>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</si>
  <si>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</si>
  <si>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</si>
  <si>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</si>
  <si>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</si>
  <si>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</si>
  <si>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</si>
  <si>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</si>
  <si>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</si>
  <si>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</si>
  <si>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</si>
  <si>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</si>
  <si>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</si>
  <si>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</si>
  <si>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</si>
  <si>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</si>
  <si>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</si>
  <si>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</si>
  <si>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</si>
  <si>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</si>
  <si>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</si>
  <si>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</si>
  <si>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</si>
  <si>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</si>
  <si>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</si>
  <si>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</si>
  <si>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</si>
  <si>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</si>
  <si>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</si>
  <si>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</si>
  <si>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</si>
  <si>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</si>
  <si>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</si>
  <si>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</si>
  <si>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</si>
  <si>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</si>
  <si>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</si>
  <si>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</si>
  <si>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</si>
  <si>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</si>
  <si>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</si>
  <si>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</si>
  <si>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</si>
  <si>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</si>
  <si>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</si>
  <si>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</si>
  <si>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</si>
  <si>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</si>
  <si>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</si>
  <si>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</si>
  <si>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</si>
  <si>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</si>
  <si>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</si>
  <si>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</si>
  <si>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</si>
  <si>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</si>
  <si>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</si>
  <si>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</si>
  <si>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</si>
  <si>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</si>
  <si>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</si>
  <si>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</si>
  <si>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</si>
  <si>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</si>
  <si>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</si>
  <si>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</si>
  <si>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</si>
  <si>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</si>
  <si>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</si>
  <si>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</si>
  <si>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</si>
  <si>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</si>
  <si>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</si>
  <si>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</si>
  <si>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</si>
  <si>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</si>
  <si>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</si>
  <si>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</si>
  <si>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</si>
  <si>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</si>
  <si>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</si>
  <si>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</si>
  <si>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</si>
  <si>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</si>
  <si>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</si>
  <si>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</si>
  <si>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</si>
  <si>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</si>
  <si>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</si>
  <si>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</si>
  <si>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</si>
  <si>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</si>
  <si>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</si>
  <si>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</si>
  <si>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</si>
  <si>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</si>
  <si>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</si>
  <si>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</si>
  <si>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</si>
  <si>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</si>
  <si>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</si>
  <si>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</si>
  <si>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</si>
  <si>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</si>
  <si>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</si>
  <si>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</si>
  <si>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</si>
  <si>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</si>
  <si>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</si>
  <si>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</si>
  <si>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</si>
  <si>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</si>
  <si>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</si>
  <si>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</si>
  <si>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</si>
  <si>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</si>
  <si>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</si>
  <si>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</si>
  <si>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</si>
  <si>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</si>
  <si>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</si>
  <si>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</si>
  <si>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</si>
  <si>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</si>
  <si>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</si>
  <si>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</si>
  <si>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</si>
  <si>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</si>
  <si>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</si>
  <si>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</si>
  <si>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</si>
  <si>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</si>
  <si>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</si>
  <si>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</si>
  <si>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</si>
  <si>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</si>
  <si>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</si>
  <si>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</si>
  <si>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</si>
  <si>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</si>
  <si>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</si>
  <si>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</si>
  <si>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</si>
  <si>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</si>
  <si>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</si>
  <si>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</si>
  <si>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</si>
  <si>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</si>
  <si>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</si>
  <si>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</si>
  <si>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</si>
  <si>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</si>
  <si>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</si>
  <si>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</si>
  <si>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</si>
  <si>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</si>
  <si>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</si>
  <si>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</si>
  <si>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</si>
  <si>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</si>
  <si>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</si>
  <si>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</si>
  <si>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</si>
  <si>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</si>
  <si>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</si>
  <si>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</si>
  <si>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</si>
  <si>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</si>
  <si>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</si>
  <si>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</si>
  <si>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</si>
  <si>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</si>
  <si>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</si>
  <si>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</si>
  <si>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</si>
  <si>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</si>
  <si>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</si>
  <si>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</si>
  <si>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</si>
  <si>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</si>
  <si>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</si>
  <si>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</si>
  <si>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</si>
  <si>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</si>
  <si>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</si>
  <si>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</si>
  <si>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</si>
  <si>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</si>
  <si>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</si>
  <si>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</si>
  <si>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</si>
  <si>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</si>
  <si>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</si>
  <si>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</si>
  <si>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</si>
  <si>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</si>
  <si>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</si>
  <si>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</si>
  <si>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</si>
  <si>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</si>
  <si>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</si>
  <si>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</si>
  <si>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</si>
  <si>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</si>
  <si>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</si>
  <si>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</si>
  <si>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</si>
  <si>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</si>
  <si>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</si>
  <si>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</si>
  <si>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</si>
  <si>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</si>
  <si>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</si>
  <si>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</si>
  <si>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</si>
  <si>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</si>
  <si>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</si>
  <si>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</si>
  <si>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</si>
  <si>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</si>
  <si>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</si>
  <si>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</si>
  <si>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</si>
  <si>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</si>
  <si>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</si>
  <si>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</si>
  <si>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</si>
  <si>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</si>
  <si>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</si>
  <si>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</si>
  <si>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</si>
  <si>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</si>
  <si>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</si>
  <si>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</si>
  <si>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</si>
  <si>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</si>
  <si>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</si>
  <si>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</si>
  <si>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</si>
  <si>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</si>
  <si>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</si>
  <si>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</si>
  <si>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</si>
  <si>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</si>
  <si>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</si>
  <si>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</si>
  <si>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</si>
  <si>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</si>
  <si>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</si>
  <si>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</si>
  <si>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</si>
  <si>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</si>
  <si>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</si>
  <si>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</si>
  <si>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</si>
  <si>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</si>
  <si>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</si>
  <si>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</si>
  <si>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</si>
  <si>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</si>
  <si>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</si>
  <si>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</si>
  <si>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</si>
  <si>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</si>
  <si>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</si>
  <si>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</si>
  <si>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</si>
  <si>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</si>
  <si>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</si>
  <si>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</si>
  <si>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</si>
  <si>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</si>
  <si>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</si>
  <si>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</si>
  <si>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</si>
  <si>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</si>
  <si>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</si>
  <si>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</si>
  <si>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</si>
  <si>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</si>
  <si>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</si>
  <si>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</si>
  <si>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</si>
  <si>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</si>
  <si>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</si>
  <si>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</si>
  <si>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</si>
  <si>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</si>
  <si>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</si>
  <si>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</si>
  <si>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</si>
  <si>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</si>
  <si>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</si>
  <si>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</si>
  <si>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</si>
  <si>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</si>
  <si>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</si>
  <si>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</si>
  <si>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</si>
  <si>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</si>
  <si>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</si>
  <si>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</si>
  <si>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</si>
  <si>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</si>
  <si>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</si>
  <si>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</si>
  <si>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</si>
  <si>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</si>
  <si>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</si>
  <si>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</si>
  <si>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</si>
  <si>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</si>
  <si>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</si>
  <si>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</si>
  <si>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</si>
  <si>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</si>
  <si>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</si>
  <si>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</si>
  <si>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</si>
  <si>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</si>
  <si>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</si>
  <si>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</si>
  <si>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</si>
  <si>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</si>
  <si>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</si>
  <si>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</si>
  <si>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</si>
  <si>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</si>
  <si>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</si>
  <si>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</si>
  <si>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</si>
  <si>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</si>
  <si>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</si>
  <si>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</si>
  <si>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</si>
  <si>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</si>
  <si>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</si>
  <si>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</si>
  <si>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</si>
  <si>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</si>
  <si>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</si>
  <si>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</si>
  <si>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</si>
  <si>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</si>
  <si>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</si>
  <si>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Guoxin</t>
  </si>
  <si>
    <t>Tian</t>
  </si>
  <si>
    <t>LBNL</t>
  </si>
  <si>
    <t>1 Cyclotron Rd</t>
  </si>
  <si>
    <t>Berkeley</t>
  </si>
  <si>
    <t>510 486-5141</t>
  </si>
  <si>
    <t>4-1</t>
  </si>
  <si>
    <t>Ship rad samples back to:</t>
  </si>
  <si>
    <t>Lawrence Berkeley National Laboratory</t>
  </si>
  <si>
    <t>1 Cyclotron Road, MS 75R0123</t>
  </si>
  <si>
    <t>Berkeley, CA 94720</t>
  </si>
  <si>
    <t>tel: (510) 486-4043</t>
  </si>
  <si>
    <t>fax: (510) 486-6939</t>
  </si>
  <si>
    <t>William Rowley/Steve Sohner</t>
  </si>
  <si>
    <t>EH&amp;S Inventory #</t>
  </si>
  <si>
    <t>GTSC1019</t>
  </si>
  <si>
    <t>GTSC1020</t>
  </si>
  <si>
    <t>GTSC1021</t>
  </si>
  <si>
    <t>GTSC1022</t>
  </si>
  <si>
    <t>GTSC1023</t>
  </si>
  <si>
    <t>GTSC1024</t>
  </si>
  <si>
    <t>GTSC1025</t>
  </si>
  <si>
    <t>GTSC1026</t>
  </si>
  <si>
    <t>GTSC1027</t>
  </si>
  <si>
    <t>GTSC1028</t>
  </si>
  <si>
    <t>GTSC1029</t>
  </si>
  <si>
    <t>GTSC1030</t>
  </si>
  <si>
    <t>GTSC1031</t>
  </si>
  <si>
    <t>GTSC1032</t>
  </si>
  <si>
    <t>GTSC1033</t>
  </si>
  <si>
    <t>GTSC1034</t>
  </si>
  <si>
    <t>GTSC1035</t>
  </si>
  <si>
    <t>GTSC1036</t>
  </si>
  <si>
    <t>GTSC1037</t>
  </si>
  <si>
    <t>GTSC0123</t>
  </si>
  <si>
    <t>GTSC1005</t>
  </si>
  <si>
    <t>GTSC1006</t>
  </si>
  <si>
    <t>GTSC1007</t>
  </si>
  <si>
    <t>GTSC1008</t>
  </si>
  <si>
    <t>GTSC1009</t>
  </si>
  <si>
    <t>GTSC1010</t>
  </si>
  <si>
    <t>GTSC1011</t>
  </si>
  <si>
    <t>GTSC1012</t>
  </si>
  <si>
    <t>GTSC0173</t>
  </si>
  <si>
    <t>GTSC1013</t>
  </si>
  <si>
    <t>GTSC1014</t>
  </si>
  <si>
    <t>GTSC1015</t>
  </si>
  <si>
    <t>GTSC1016</t>
  </si>
  <si>
    <t>GTSC0030</t>
  </si>
  <si>
    <t>GTSC1017</t>
  </si>
  <si>
    <t>GTSC1018</t>
  </si>
  <si>
    <t>Container</t>
  </si>
  <si>
    <t>Tian-June2012-A</t>
  </si>
  <si>
    <t>Tian-June2012-B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</si>
</sst>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oxin Tian" refreshedDate="41067.558810995368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238"/>
        <s v="Np-237"/>
        <s v="Pu-242"/>
        <m/>
        <s v="Cm-248" u="1"/>
        <s v="I-125" u="1"/>
        <s v="U-235" u="1"/>
        <s v="Co-60" u="1"/>
        <s v="Ac-228" u="1"/>
        <s v="Sr-90" u="1"/>
        <s v="Pu-240" u="1"/>
        <s v="Cs-137" u="1"/>
        <s v="Pu-241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5E-3" maxValue="0.06"/>
    </cacheField>
    <cacheField name="Activity (Bq)" numFmtId="11">
      <sharedItems containsMixedTypes="1" containsNumber="1" minValue="62.16" maxValue="1454100.000000000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8E-9" maxValue="3.9300000000000007E-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1019"/>
    <x v="0"/>
    <n v="5.0000000000000001E-3"/>
    <n v="62.16"/>
    <s v="Slurry/Paste"/>
    <s v="Other"/>
    <n v="7"/>
    <s v="1a"/>
    <n v="1"/>
    <n v="1.68E-9"/>
  </r>
  <r>
    <s v="GTSC1020"/>
    <x v="0"/>
    <n v="5.0000000000000001E-3"/>
    <n v="62.16"/>
    <s v="Slurry/Paste"/>
    <s v="Other"/>
    <n v="7"/>
    <s v="1a"/>
    <m/>
    <n v="1.68E-9"/>
  </r>
  <r>
    <s v="GTSC1021"/>
    <x v="0"/>
    <n v="5.0000000000000001E-3"/>
    <n v="62.16"/>
    <s v="Slurry/Paste"/>
    <s v="Other"/>
    <n v="7"/>
    <s v="1a"/>
    <m/>
    <n v="1.68E-9"/>
  </r>
  <r>
    <s v="GTSC1022"/>
    <x v="0"/>
    <n v="5.0000000000000001E-3"/>
    <n v="62.16"/>
    <s v="Slurry/Paste"/>
    <s v="Other"/>
    <n v="7"/>
    <s v="1a"/>
    <m/>
    <n v="1.68E-9"/>
  </r>
  <r>
    <s v="GTSC1023"/>
    <x v="0"/>
    <n v="5.0000000000000001E-3"/>
    <n v="62.16"/>
    <s v="Slurry/Paste"/>
    <s v="Other"/>
    <n v="7"/>
    <s v="1a"/>
    <m/>
    <n v="1.68E-9"/>
  </r>
  <r>
    <s v="GTSC1024"/>
    <x v="0"/>
    <n v="5.0000000000000001E-3"/>
    <n v="62.16"/>
    <s v="Slurry/Paste"/>
    <s v="Other"/>
    <n v="7"/>
    <s v="1a"/>
    <m/>
    <n v="1.68E-9"/>
  </r>
  <r>
    <s v="GTSC1025"/>
    <x v="0"/>
    <n v="5.0000000000000001E-3"/>
    <n v="62.16"/>
    <s v="Slurry/Paste"/>
    <s v="Other"/>
    <n v="7"/>
    <s v="1a"/>
    <m/>
    <n v="1.68E-9"/>
  </r>
  <r>
    <s v="GTSC1026"/>
    <x v="0"/>
    <n v="5.0000000000000001E-3"/>
    <n v="62.16"/>
    <s v="Slurry/Paste"/>
    <s v="Other"/>
    <n v="7"/>
    <s v="1a"/>
    <m/>
    <n v="1.68E-9"/>
  </r>
  <r>
    <s v="GTSC1027"/>
    <x v="0"/>
    <n v="5.0000000000000001E-3"/>
    <n v="62.16"/>
    <s v="Slurry/Paste"/>
    <s v="Other"/>
    <n v="7"/>
    <s v="1a"/>
    <m/>
    <n v="1.68E-9"/>
  </r>
  <r>
    <s v="GTSC1028"/>
    <x v="0"/>
    <n v="5.0000000000000001E-3"/>
    <n v="62.16"/>
    <s v="Slurry/Paste"/>
    <s v="Other"/>
    <n v="7"/>
    <s v="1a"/>
    <m/>
    <n v="1.68E-9"/>
  </r>
  <r>
    <s v="GTSC1029"/>
    <x v="0"/>
    <n v="5.0000000000000001E-3"/>
    <n v="62.16"/>
    <s v="Slurry/Paste"/>
    <s v="Other"/>
    <n v="7"/>
    <s v="1a"/>
    <m/>
    <n v="1.68E-9"/>
  </r>
  <r>
    <s v="GTSC1030"/>
    <x v="0"/>
    <n v="5.0000000000000001E-3"/>
    <n v="62.16"/>
    <s v="Slurry/Paste"/>
    <s v="Other"/>
    <n v="7"/>
    <s v="1a"/>
    <m/>
    <n v="1.68E-9"/>
  </r>
  <r>
    <s v="GTSC1031"/>
    <x v="0"/>
    <n v="5.0000000000000001E-3"/>
    <n v="62.16"/>
    <s v="Slurry/Paste"/>
    <s v="Other"/>
    <n v="7"/>
    <s v="1a"/>
    <m/>
    <n v="1.68E-9"/>
  </r>
  <r>
    <s v="GTSC1032"/>
    <x v="0"/>
    <n v="5.0000000000000001E-3"/>
    <n v="62.16"/>
    <s v="Slurry/Paste"/>
    <s v="Other"/>
    <n v="7"/>
    <s v="1a"/>
    <m/>
    <n v="1.68E-9"/>
  </r>
  <r>
    <s v="GTSC1033"/>
    <x v="0"/>
    <n v="5.0000000000000001E-3"/>
    <n v="62.16"/>
    <s v="Slurry/Paste"/>
    <s v="Other"/>
    <n v="7"/>
    <s v="1a"/>
    <m/>
    <n v="1.68E-9"/>
  </r>
  <r>
    <s v="GTSC1034"/>
    <x v="0"/>
    <n v="5.0000000000000001E-3"/>
    <n v="62.16"/>
    <s v="Slurry/Paste"/>
    <s v="Other"/>
    <n v="7"/>
    <s v="1a"/>
    <m/>
    <n v="1.68E-9"/>
  </r>
  <r>
    <s v="GTSC1035"/>
    <x v="0"/>
    <n v="5.0000000000000001E-3"/>
    <n v="62.16"/>
    <s v="Slurry/Paste"/>
    <s v="Other"/>
    <n v="7"/>
    <s v="1a"/>
    <m/>
    <n v="1.68E-9"/>
  </r>
  <r>
    <s v="GTSC1036"/>
    <x v="0"/>
    <n v="5.0000000000000001E-3"/>
    <n v="62.16"/>
    <s v="Slurry/Paste"/>
    <s v="Other"/>
    <n v="7"/>
    <s v="1a"/>
    <m/>
    <n v="1.68E-9"/>
  </r>
  <r>
    <s v="GTSC1037"/>
    <x v="0"/>
    <n v="2.5000000000000001E-2"/>
    <n v="310.8"/>
    <s v="Liquid"/>
    <s v="Compound"/>
    <n v="7"/>
    <s v="1a"/>
    <m/>
    <n v="8.4000000000000008E-9"/>
  </r>
  <r>
    <s v="GTSC0030"/>
    <x v="0"/>
    <n v="0.06"/>
    <n v="745.92"/>
    <s v="Solid"/>
    <s v="Oxide"/>
    <n v="7"/>
    <s v="1a"/>
    <m/>
    <n v="2.016E-8"/>
  </r>
  <r>
    <s v="GTSC1005"/>
    <x v="1"/>
    <n v="1.5E-3"/>
    <n v="39127.5"/>
    <s v="Liquid"/>
    <s v="Compound"/>
    <n v="7"/>
    <s v="1k"/>
    <m/>
    <n v="1.0575E-6"/>
  </r>
  <r>
    <s v="GTSC1006"/>
    <x v="1"/>
    <n v="1.5E-3"/>
    <n v="39127.5"/>
    <s v="Liquid"/>
    <s v="Compound"/>
    <n v="7"/>
    <s v="1k"/>
    <m/>
    <n v="1.0575E-6"/>
  </r>
  <r>
    <s v="GTSC1007"/>
    <x v="1"/>
    <n v="1.5E-3"/>
    <n v="39127.5"/>
    <s v="Liquid"/>
    <s v="Compound"/>
    <n v="7"/>
    <s v="1k"/>
    <m/>
    <n v="1.0575E-6"/>
  </r>
  <r>
    <s v="GTSC1008"/>
    <x v="1"/>
    <n v="1.5E-3"/>
    <n v="39127.5"/>
    <s v="Liquid"/>
    <s v="Compound"/>
    <n v="7"/>
    <s v="1k"/>
    <m/>
    <n v="1.0575E-6"/>
  </r>
  <r>
    <s v="GTSC1009"/>
    <x v="1"/>
    <n v="1.5E-3"/>
    <n v="39127.5"/>
    <s v="Liquid"/>
    <s v="Compound"/>
    <n v="7"/>
    <s v="1k"/>
    <m/>
    <n v="1.0575E-6"/>
  </r>
  <r>
    <s v="GTSC1010"/>
    <x v="1"/>
    <n v="1.5E-3"/>
    <n v="39127.5"/>
    <s v="Slurry/Paste"/>
    <s v="Other"/>
    <n v="7"/>
    <s v="1k"/>
    <m/>
    <n v="1.0575E-6"/>
  </r>
  <r>
    <s v="GTSC1011"/>
    <x v="1"/>
    <n v="1.5E-3"/>
    <n v="39127.5"/>
    <s v="Slurry/Paste"/>
    <s v="Other"/>
    <n v="7"/>
    <s v="1k"/>
    <m/>
    <n v="1.0575E-6"/>
  </r>
  <r>
    <s v="GTSC0173"/>
    <x v="1"/>
    <n v="0.01"/>
    <n v="260850"/>
    <s v="Solid"/>
    <s v="Oxide"/>
    <n v="7"/>
    <s v="1a"/>
    <m/>
    <n v="7.0500000000000003E-6"/>
  </r>
  <r>
    <s v="GTSC1011"/>
    <x v="2"/>
    <n v="2E-3"/>
    <n v="290820.00000000006"/>
    <s v="Liquid"/>
    <s v="Compound"/>
    <n v="7"/>
    <s v="1k"/>
    <m/>
    <n v="7.860000000000001E-6"/>
  </r>
  <r>
    <s v="GTSC1012"/>
    <x v="2"/>
    <n v="2E-3"/>
    <n v="290820.00000000006"/>
    <s v="Liquid"/>
    <s v="Compound"/>
    <n v="7"/>
    <s v="1k"/>
    <m/>
    <n v="7.860000000000001E-6"/>
  </r>
  <r>
    <s v="GTSC1013"/>
    <x v="2"/>
    <n v="2E-3"/>
    <n v="290820.00000000006"/>
    <s v="Liquid"/>
    <s v="Compound"/>
    <n v="7"/>
    <s v="1k"/>
    <m/>
    <n v="7.860000000000001E-6"/>
  </r>
  <r>
    <s v="GTSC1014"/>
    <x v="2"/>
    <n v="2E-3"/>
    <n v="290820.00000000006"/>
    <s v="Liquid"/>
    <s v="Compound"/>
    <n v="7"/>
    <s v="1k"/>
    <m/>
    <n v="7.860000000000001E-6"/>
  </r>
  <r>
    <s v="GTSC1015"/>
    <x v="2"/>
    <n v="2E-3"/>
    <n v="290820.00000000006"/>
    <s v="Liquid"/>
    <s v="Compound"/>
    <n v="7"/>
    <s v="1k"/>
    <m/>
    <n v="7.860000000000001E-6"/>
  </r>
  <r>
    <s v="GTSC0123"/>
    <x v="2"/>
    <n v="0.01"/>
    <n v="1454100.0000000002"/>
    <s v="Liquid"/>
    <s v="Compound"/>
    <n v="7"/>
    <s v="1a"/>
    <m/>
    <n v="3.9300000000000007E-5"/>
  </r>
  <r>
    <s v="GTSC1016"/>
    <x v="0"/>
    <n v="5.0000000000000001E-3"/>
    <n v="62.16"/>
    <s v="Liquid"/>
    <s v="Other"/>
    <n v="7"/>
    <s v="1k"/>
    <m/>
    <n v="1.68E-9"/>
  </r>
  <r>
    <s v="GTSC1017"/>
    <x v="0"/>
    <n v="5.0000000000000001E-3"/>
    <n v="62.16"/>
    <s v="Liquid"/>
    <s v="Other"/>
    <n v="7"/>
    <s v="1k"/>
    <m/>
    <n v="1.68E-9"/>
  </r>
  <r>
    <s v="GTSC1018"/>
    <x v="0"/>
    <n v="5.0000000000000001E-3"/>
    <n v="62.16"/>
    <s v="Liquid"/>
    <s v="Other"/>
    <n v="7"/>
    <s v="1k"/>
    <m/>
    <n v="1.68E-9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9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7"/>
        <item m="1" x="11"/>
        <item m="1" x="16"/>
        <item m="1" x="17"/>
        <item m="1" x="5"/>
        <item m="1" x="15"/>
        <item x="1"/>
        <item m="1" x="19"/>
        <item m="1" x="22"/>
        <item m="1" x="10"/>
        <item m="1" x="12"/>
        <item x="2"/>
        <item m="1" x="9"/>
        <item m="1" x="13"/>
        <item m="1" x="14"/>
        <item m="1" x="6"/>
        <item x="0"/>
        <item m="1" x="4"/>
        <item x="3"/>
        <item m="1" x="8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5">
    <i>
      <x v="10"/>
    </i>
    <i>
      <x v="15"/>
    </i>
    <i>
      <x v="20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48" activePane="bottomLeft" state="frozenSplit"/>
      <selection activeCell="C5" sqref="C5"/>
      <selection pane="bottomLeft" activeCell="P56" sqref="P56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877</v>
      </c>
    </row>
    <row r="3" spans="1:3">
      <c r="A3" s="18" t="s">
        <v>9</v>
      </c>
      <c r="B3" s="11" t="s">
        <v>878</v>
      </c>
    </row>
    <row r="4" spans="1:3">
      <c r="A4" s="18" t="s">
        <v>12</v>
      </c>
      <c r="B4" s="11" t="s">
        <v>879</v>
      </c>
    </row>
    <row r="5" spans="1:3">
      <c r="A5" s="18" t="s">
        <v>10</v>
      </c>
      <c r="B5" s="11" t="s">
        <v>880</v>
      </c>
      <c r="C5" s="9" t="s">
        <v>884</v>
      </c>
    </row>
    <row r="6" spans="1:3">
      <c r="A6" s="18" t="s">
        <v>11</v>
      </c>
      <c r="B6" s="11"/>
      <c r="C6" s="9" t="s">
        <v>890</v>
      </c>
    </row>
    <row r="7" spans="1:3">
      <c r="A7" s="18" t="s">
        <v>13</v>
      </c>
      <c r="B7" s="11" t="s">
        <v>881</v>
      </c>
      <c r="C7" s="9" t="s">
        <v>885</v>
      </c>
    </row>
    <row r="8" spans="1:3">
      <c r="A8" s="18" t="s">
        <v>14</v>
      </c>
      <c r="B8" s="11" t="s">
        <v>25</v>
      </c>
      <c r="C8" s="9" t="s">
        <v>886</v>
      </c>
    </row>
    <row r="9" spans="1:3">
      <c r="A9" s="18" t="s">
        <v>15</v>
      </c>
      <c r="B9" s="11">
        <v>94720</v>
      </c>
      <c r="C9" s="9" t="s">
        <v>887</v>
      </c>
    </row>
    <row r="10" spans="1:3">
      <c r="A10" s="18" t="s">
        <v>809</v>
      </c>
      <c r="B10" s="11"/>
      <c r="C10" s="9" t="s">
        <v>888</v>
      </c>
    </row>
    <row r="11" spans="1:3">
      <c r="A11" s="18" t="s">
        <v>26</v>
      </c>
      <c r="B11" s="11" t="s">
        <v>882</v>
      </c>
      <c r="C11" s="9" t="s">
        <v>889</v>
      </c>
    </row>
    <row r="12" spans="1:3">
      <c r="A12" s="18" t="s">
        <v>839</v>
      </c>
      <c r="B12" s="23">
        <v>3628</v>
      </c>
    </row>
    <row r="13" spans="1:3">
      <c r="A13" s="18" t="s">
        <v>16</v>
      </c>
      <c r="B13" s="12">
        <v>41067</v>
      </c>
    </row>
    <row r="14" spans="1:3">
      <c r="A14" s="18" t="s">
        <v>41</v>
      </c>
      <c r="B14" s="39" t="s">
        <v>883</v>
      </c>
    </row>
    <row r="15" spans="1:3">
      <c r="A15" s="18" t="s">
        <v>40</v>
      </c>
      <c r="B15" s="12">
        <v>40886</v>
      </c>
      <c r="C15" s="9" t="s">
        <v>854</v>
      </c>
    </row>
    <row r="16" spans="1:3">
      <c r="A16" s="18" t="s">
        <v>811</v>
      </c>
      <c r="B16" s="14">
        <v>41078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2</v>
      </c>
      <c r="C18" s="9" t="s">
        <v>43</v>
      </c>
    </row>
    <row r="19" spans="1:34">
      <c r="A19" s="18" t="s">
        <v>808</v>
      </c>
      <c r="B19" s="11">
        <v>34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9" t="s">
        <v>891</v>
      </c>
      <c r="M23" s="9" t="s">
        <v>928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892</v>
      </c>
      <c r="B24" s="9" t="s">
        <v>35</v>
      </c>
      <c r="C24" s="19">
        <v>5.0000000000000001E-3</v>
      </c>
      <c r="D24" s="31">
        <f>IF(Table5[[#This Row],[Mass (g)]]="","",Table5[[#This Row],[Mass (g)]]*VLOOKUP(Table5[[#This Row],[Nuclide]],Doedata,4)*37000000000)</f>
        <v>62.16</v>
      </c>
      <c r="E24" s="10" t="s">
        <v>820</v>
      </c>
      <c r="F24" s="10" t="s">
        <v>821</v>
      </c>
      <c r="G24" s="10">
        <v>7</v>
      </c>
      <c r="H24" s="10" t="s">
        <v>826</v>
      </c>
      <c r="I24" s="10">
        <v>2</v>
      </c>
      <c r="J24" s="27">
        <f>IF(Table5[[#This Row],[Activity (Bq)]]="","",Table5[[#This Row],[Activity (Bq)]]/37000000000)</f>
        <v>1.68E-9</v>
      </c>
      <c r="K24" s="9">
        <v>10876</v>
      </c>
      <c r="M24" s="9" t="s">
        <v>929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893</v>
      </c>
      <c r="B25" s="9" t="s">
        <v>35</v>
      </c>
      <c r="C25" s="19">
        <v>5.0000000000000001E-3</v>
      </c>
      <c r="D25" s="31">
        <f>IF(Table5[[#This Row],[Mass (g)]]="","",Table5[[#This Row],[Mass (g)]]*VLOOKUP(Table5[[#This Row],[Nuclide]],Doedata,4)*37000000000)</f>
        <v>62.16</v>
      </c>
      <c r="E25" s="10" t="s">
        <v>820</v>
      </c>
      <c r="F25" s="10" t="s">
        <v>821</v>
      </c>
      <c r="G25" s="10">
        <v>7</v>
      </c>
      <c r="H25" s="10" t="s">
        <v>826</v>
      </c>
      <c r="I25" s="10">
        <v>2</v>
      </c>
      <c r="J25" s="27">
        <f>IF(Table5[[#This Row],[Activity (Bq)]]="","",Table5[[#This Row],[Activity (Bq)]]/37000000000)</f>
        <v>1.68E-9</v>
      </c>
      <c r="K25" s="9">
        <v>10876</v>
      </c>
      <c r="M25" s="9" t="s">
        <v>929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894</v>
      </c>
      <c r="B26" s="9" t="s">
        <v>35</v>
      </c>
      <c r="C26" s="19">
        <v>5.0000000000000001E-3</v>
      </c>
      <c r="D26" s="31">
        <f>IF(Table5[[#This Row],[Mass (g)]]="","",Table5[[#This Row],[Mass (g)]]*VLOOKUP(Table5[[#This Row],[Nuclide]],Doedata,4)*37000000000)</f>
        <v>62.16</v>
      </c>
      <c r="E26" s="10" t="s">
        <v>820</v>
      </c>
      <c r="F26" s="10" t="s">
        <v>821</v>
      </c>
      <c r="G26" s="10">
        <v>7</v>
      </c>
      <c r="H26" s="10" t="s">
        <v>826</v>
      </c>
      <c r="I26" s="10">
        <v>2</v>
      </c>
      <c r="J26" s="27">
        <f>IF(Table5[[#This Row],[Activity (Bq)]]="","",Table5[[#This Row],[Activity (Bq)]]/37000000000)</f>
        <v>1.68E-9</v>
      </c>
      <c r="K26" s="9">
        <v>10876</v>
      </c>
      <c r="M26" s="9" t="s">
        <v>929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895</v>
      </c>
      <c r="B27" s="9" t="s">
        <v>35</v>
      </c>
      <c r="C27" s="19">
        <v>5.0000000000000001E-3</v>
      </c>
      <c r="D27" s="31">
        <f>IF(Table5[[#This Row],[Mass (g)]]="","",Table5[[#This Row],[Mass (g)]]*VLOOKUP(Table5[[#This Row],[Nuclide]],Doedata,4)*37000000000)</f>
        <v>62.16</v>
      </c>
      <c r="E27" s="10" t="s">
        <v>820</v>
      </c>
      <c r="F27" s="10" t="s">
        <v>821</v>
      </c>
      <c r="G27" s="10">
        <v>7</v>
      </c>
      <c r="H27" s="10" t="s">
        <v>826</v>
      </c>
      <c r="I27" s="10">
        <v>2</v>
      </c>
      <c r="J27" s="27">
        <f>IF(Table5[[#This Row],[Activity (Bq)]]="","",Table5[[#This Row],[Activity (Bq)]]/37000000000)</f>
        <v>1.68E-9</v>
      </c>
      <c r="K27" s="9">
        <v>10876</v>
      </c>
      <c r="M27" s="9" t="s">
        <v>929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896</v>
      </c>
      <c r="B28" s="9" t="s">
        <v>35</v>
      </c>
      <c r="C28" s="19">
        <v>5.0000000000000001E-3</v>
      </c>
      <c r="D28" s="31">
        <f>IF(Table5[[#This Row],[Mass (g)]]="","",Table5[[#This Row],[Mass (g)]]*VLOOKUP(Table5[[#This Row],[Nuclide]],Doedata,4)*37000000000)</f>
        <v>62.16</v>
      </c>
      <c r="E28" s="10" t="s">
        <v>820</v>
      </c>
      <c r="F28" s="10" t="s">
        <v>821</v>
      </c>
      <c r="G28" s="10">
        <v>7</v>
      </c>
      <c r="H28" s="10" t="s">
        <v>826</v>
      </c>
      <c r="I28" s="10">
        <v>2</v>
      </c>
      <c r="J28" s="27">
        <f>IF(Table5[[#This Row],[Activity (Bq)]]="","",Table5[[#This Row],[Activity (Bq)]]/37000000000)</f>
        <v>1.68E-9</v>
      </c>
      <c r="K28" s="9">
        <v>10876</v>
      </c>
      <c r="M28" s="9" t="s">
        <v>929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897</v>
      </c>
      <c r="B29" s="9" t="s">
        <v>35</v>
      </c>
      <c r="C29" s="19">
        <v>5.0000000000000001E-3</v>
      </c>
      <c r="D29" s="31">
        <f>IF(Table5[[#This Row],[Mass (g)]]="","",Table5[[#This Row],[Mass (g)]]*VLOOKUP(Table5[[#This Row],[Nuclide]],Doedata,4)*37000000000)</f>
        <v>62.16</v>
      </c>
      <c r="E29" s="10" t="s">
        <v>820</v>
      </c>
      <c r="F29" s="10" t="s">
        <v>821</v>
      </c>
      <c r="G29" s="10">
        <v>7</v>
      </c>
      <c r="H29" s="10" t="s">
        <v>826</v>
      </c>
      <c r="I29" s="10">
        <v>2</v>
      </c>
      <c r="J29" s="27">
        <f>IF(Table5[[#This Row],[Activity (Bq)]]="","",Table5[[#This Row],[Activity (Bq)]]/37000000000)</f>
        <v>1.68E-9</v>
      </c>
      <c r="K29" s="9">
        <v>10876</v>
      </c>
      <c r="M29" s="9" t="s">
        <v>929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898</v>
      </c>
      <c r="B30" s="9" t="s">
        <v>35</v>
      </c>
      <c r="C30" s="19">
        <v>5.0000000000000001E-3</v>
      </c>
      <c r="D30" s="31">
        <f>IF(Table5[[#This Row],[Mass (g)]]="","",Table5[[#This Row],[Mass (g)]]*VLOOKUP(Table5[[#This Row],[Nuclide]],Doedata,4)*37000000000)</f>
        <v>62.16</v>
      </c>
      <c r="E30" s="10" t="s">
        <v>820</v>
      </c>
      <c r="F30" s="10" t="s">
        <v>821</v>
      </c>
      <c r="G30" s="10">
        <v>7</v>
      </c>
      <c r="H30" s="10" t="s">
        <v>826</v>
      </c>
      <c r="I30" s="10">
        <v>2</v>
      </c>
      <c r="J30" s="27">
        <f>IF(Table5[[#This Row],[Activity (Bq)]]="","",Table5[[#This Row],[Activity (Bq)]]/37000000000)</f>
        <v>1.68E-9</v>
      </c>
      <c r="K30" s="9">
        <v>10876</v>
      </c>
      <c r="M30" s="9" t="s">
        <v>929</v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899</v>
      </c>
      <c r="B31" s="9" t="s">
        <v>35</v>
      </c>
      <c r="C31" s="19">
        <v>5.0000000000000001E-3</v>
      </c>
      <c r="D31" s="31">
        <f>IF(Table5[[#This Row],[Mass (g)]]="","",Table5[[#This Row],[Mass (g)]]*VLOOKUP(Table5[[#This Row],[Nuclide]],Doedata,4)*37000000000)</f>
        <v>62.16</v>
      </c>
      <c r="E31" s="10" t="s">
        <v>820</v>
      </c>
      <c r="F31" s="10" t="s">
        <v>821</v>
      </c>
      <c r="G31" s="10">
        <v>7</v>
      </c>
      <c r="H31" s="10" t="s">
        <v>826</v>
      </c>
      <c r="I31" s="10">
        <v>2</v>
      </c>
      <c r="J31" s="27">
        <f>IF(Table5[[#This Row],[Activity (Bq)]]="","",Table5[[#This Row],[Activity (Bq)]]/37000000000)</f>
        <v>1.68E-9</v>
      </c>
      <c r="K31" s="9">
        <v>10876</v>
      </c>
      <c r="M31" s="9" t="s">
        <v>929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900</v>
      </c>
      <c r="B32" s="9" t="s">
        <v>35</v>
      </c>
      <c r="C32" s="19">
        <v>5.0000000000000001E-3</v>
      </c>
      <c r="D32" s="31">
        <f>IF(Table5[[#This Row],[Mass (g)]]="","",Table5[[#This Row],[Mass (g)]]*VLOOKUP(Table5[[#This Row],[Nuclide]],Doedata,4)*37000000000)</f>
        <v>62.16</v>
      </c>
      <c r="E32" s="10" t="s">
        <v>820</v>
      </c>
      <c r="F32" s="10" t="s">
        <v>821</v>
      </c>
      <c r="G32" s="10">
        <v>7</v>
      </c>
      <c r="H32" s="10" t="s">
        <v>826</v>
      </c>
      <c r="I32" s="10">
        <v>2</v>
      </c>
      <c r="J32" s="27">
        <f>IF(Table5[[#This Row],[Activity (Bq)]]="","",Table5[[#This Row],[Activity (Bq)]]/37000000000)</f>
        <v>1.68E-9</v>
      </c>
      <c r="K32" s="9">
        <v>10876</v>
      </c>
      <c r="M32" s="9" t="s">
        <v>929</v>
      </c>
      <c r="AD32" s="30" t="s">
        <v>64</v>
      </c>
      <c r="AE32" s="18"/>
      <c r="AF32" s="18"/>
      <c r="AG32" s="18" t="s">
        <v>857</v>
      </c>
      <c r="AH32" s="18"/>
    </row>
    <row r="33" spans="1:34">
      <c r="A33" s="9" t="s">
        <v>901</v>
      </c>
      <c r="B33" s="9" t="s">
        <v>35</v>
      </c>
      <c r="C33" s="19">
        <v>5.0000000000000001E-3</v>
      </c>
      <c r="D33" s="31">
        <f>IF(Table5[[#This Row],[Mass (g)]]="","",Table5[[#This Row],[Mass (g)]]*VLOOKUP(Table5[[#This Row],[Nuclide]],Doedata,4)*37000000000)</f>
        <v>62.16</v>
      </c>
      <c r="E33" s="10" t="s">
        <v>820</v>
      </c>
      <c r="F33" s="10" t="s">
        <v>821</v>
      </c>
      <c r="G33" s="10">
        <v>7</v>
      </c>
      <c r="H33" s="10" t="s">
        <v>826</v>
      </c>
      <c r="I33" s="10">
        <v>2</v>
      </c>
      <c r="J33" s="27">
        <f>IF(Table5[[#This Row],[Activity (Bq)]]="","",Table5[[#This Row],[Activity (Bq)]]/37000000000)</f>
        <v>1.68E-9</v>
      </c>
      <c r="K33" s="9">
        <v>10876</v>
      </c>
      <c r="M33" s="9" t="s">
        <v>929</v>
      </c>
      <c r="AD33" s="30" t="s">
        <v>65</v>
      </c>
      <c r="AE33" s="18"/>
      <c r="AF33" s="18"/>
      <c r="AG33" s="18" t="s">
        <v>858</v>
      </c>
      <c r="AH33" s="18"/>
    </row>
    <row r="34" spans="1:34">
      <c r="A34" s="9" t="s">
        <v>902</v>
      </c>
      <c r="B34" s="9" t="s">
        <v>35</v>
      </c>
      <c r="C34" s="19">
        <v>5.0000000000000001E-3</v>
      </c>
      <c r="D34" s="31">
        <f>IF(Table5[[#This Row],[Mass (g)]]="","",Table5[[#This Row],[Mass (g)]]*VLOOKUP(Table5[[#This Row],[Nuclide]],Doedata,4)*37000000000)</f>
        <v>62.16</v>
      </c>
      <c r="E34" s="10" t="s">
        <v>820</v>
      </c>
      <c r="F34" s="10" t="s">
        <v>821</v>
      </c>
      <c r="G34" s="10">
        <v>7</v>
      </c>
      <c r="H34" s="10" t="s">
        <v>826</v>
      </c>
      <c r="I34" s="10">
        <v>2</v>
      </c>
      <c r="J34" s="27">
        <f>IF(Table5[[#This Row],[Activity (Bq)]]="","",Table5[[#This Row],[Activity (Bq)]]/37000000000)</f>
        <v>1.68E-9</v>
      </c>
      <c r="K34" s="9">
        <v>10876</v>
      </c>
      <c r="M34" s="9" t="s">
        <v>929</v>
      </c>
      <c r="AD34" s="30" t="s">
        <v>66</v>
      </c>
      <c r="AE34" s="18"/>
      <c r="AF34" s="18"/>
      <c r="AG34" s="18" t="s">
        <v>859</v>
      </c>
      <c r="AH34" s="18"/>
    </row>
    <row r="35" spans="1:34">
      <c r="A35" s="9" t="s">
        <v>903</v>
      </c>
      <c r="B35" s="9" t="s">
        <v>35</v>
      </c>
      <c r="C35" s="19">
        <v>5.0000000000000001E-3</v>
      </c>
      <c r="D35" s="31">
        <f>IF(Table5[[#This Row],[Mass (g)]]="","",Table5[[#This Row],[Mass (g)]]*VLOOKUP(Table5[[#This Row],[Nuclide]],Doedata,4)*37000000000)</f>
        <v>62.16</v>
      </c>
      <c r="E35" s="10" t="s">
        <v>820</v>
      </c>
      <c r="F35" s="10" t="s">
        <v>821</v>
      </c>
      <c r="G35" s="10">
        <v>7</v>
      </c>
      <c r="H35" s="10" t="s">
        <v>826</v>
      </c>
      <c r="I35" s="10">
        <v>2</v>
      </c>
      <c r="J35" s="27">
        <f>IF(Table5[[#This Row],[Activity (Bq)]]="","",Table5[[#This Row],[Activity (Bq)]]/37000000000)</f>
        <v>1.68E-9</v>
      </c>
      <c r="K35" s="9">
        <v>10876</v>
      </c>
      <c r="M35" s="9" t="s">
        <v>929</v>
      </c>
      <c r="AD35" s="30" t="s">
        <v>67</v>
      </c>
      <c r="AE35" s="18"/>
      <c r="AF35" s="18"/>
      <c r="AG35" s="18" t="s">
        <v>860</v>
      </c>
      <c r="AH35" s="18"/>
    </row>
    <row r="36" spans="1:34">
      <c r="A36" s="9" t="s">
        <v>904</v>
      </c>
      <c r="B36" s="9" t="s">
        <v>35</v>
      </c>
      <c r="C36" s="19">
        <v>5.0000000000000001E-3</v>
      </c>
      <c r="D36" s="31">
        <f>IF(Table5[[#This Row],[Mass (g)]]="","",Table5[[#This Row],[Mass (g)]]*VLOOKUP(Table5[[#This Row],[Nuclide]],Doedata,4)*37000000000)</f>
        <v>62.16</v>
      </c>
      <c r="E36" s="10" t="s">
        <v>820</v>
      </c>
      <c r="F36" s="10" t="s">
        <v>821</v>
      </c>
      <c r="G36" s="10">
        <v>7</v>
      </c>
      <c r="H36" s="10" t="s">
        <v>826</v>
      </c>
      <c r="I36" s="10">
        <v>2</v>
      </c>
      <c r="J36" s="27">
        <f>IF(Table5[[#This Row],[Activity (Bq)]]="","",Table5[[#This Row],[Activity (Bq)]]/37000000000)</f>
        <v>1.68E-9</v>
      </c>
      <c r="K36" s="9">
        <v>10876</v>
      </c>
      <c r="M36" s="9" t="s">
        <v>929</v>
      </c>
      <c r="AD36" s="30" t="s">
        <v>68</v>
      </c>
      <c r="AE36" s="18"/>
      <c r="AF36" s="18"/>
      <c r="AG36" s="18" t="s">
        <v>861</v>
      </c>
      <c r="AH36" s="18"/>
    </row>
    <row r="37" spans="1:34">
      <c r="A37" s="9" t="s">
        <v>905</v>
      </c>
      <c r="B37" s="9" t="s">
        <v>35</v>
      </c>
      <c r="C37" s="19">
        <v>5.0000000000000001E-3</v>
      </c>
      <c r="D37" s="31">
        <f>IF(Table5[[#This Row],[Mass (g)]]="","",Table5[[#This Row],[Mass (g)]]*VLOOKUP(Table5[[#This Row],[Nuclide]],Doedata,4)*37000000000)</f>
        <v>62.16</v>
      </c>
      <c r="E37" s="10" t="s">
        <v>820</v>
      </c>
      <c r="F37" s="10" t="s">
        <v>821</v>
      </c>
      <c r="G37" s="10">
        <v>7</v>
      </c>
      <c r="H37" s="10" t="s">
        <v>826</v>
      </c>
      <c r="I37" s="10">
        <v>2</v>
      </c>
      <c r="J37" s="27">
        <f>IF(Table5[[#This Row],[Activity (Bq)]]="","",Table5[[#This Row],[Activity (Bq)]]/37000000000)</f>
        <v>1.68E-9</v>
      </c>
      <c r="K37" s="9">
        <v>10876</v>
      </c>
      <c r="M37" s="9" t="s">
        <v>929</v>
      </c>
      <c r="AD37" s="30" t="s">
        <v>69</v>
      </c>
      <c r="AE37" s="18"/>
      <c r="AF37" s="18"/>
      <c r="AG37" s="18" t="s">
        <v>862</v>
      </c>
      <c r="AH37" s="18"/>
    </row>
    <row r="38" spans="1:34">
      <c r="A38" s="9" t="s">
        <v>906</v>
      </c>
      <c r="B38" s="9" t="s">
        <v>35</v>
      </c>
      <c r="C38" s="19">
        <v>5.0000000000000001E-3</v>
      </c>
      <c r="D38" s="31">
        <f>IF(Table5[[#This Row],[Mass (g)]]="","",Table5[[#This Row],[Mass (g)]]*VLOOKUP(Table5[[#This Row],[Nuclide]],Doedata,4)*37000000000)</f>
        <v>62.16</v>
      </c>
      <c r="E38" s="10" t="s">
        <v>820</v>
      </c>
      <c r="F38" s="10" t="s">
        <v>821</v>
      </c>
      <c r="G38" s="10">
        <v>7</v>
      </c>
      <c r="H38" s="10" t="s">
        <v>826</v>
      </c>
      <c r="I38" s="10">
        <v>2</v>
      </c>
      <c r="J38" s="27">
        <f>IF(Table5[[#This Row],[Activity (Bq)]]="","",Table5[[#This Row],[Activity (Bq)]]/37000000000)</f>
        <v>1.68E-9</v>
      </c>
      <c r="K38" s="9">
        <v>10876</v>
      </c>
      <c r="M38" s="9" t="s">
        <v>929</v>
      </c>
      <c r="AD38" s="30" t="s">
        <v>70</v>
      </c>
      <c r="AE38" s="18"/>
      <c r="AF38" s="18"/>
      <c r="AG38" s="18" t="s">
        <v>863</v>
      </c>
      <c r="AH38" s="18"/>
    </row>
    <row r="39" spans="1:34">
      <c r="A39" s="9" t="s">
        <v>907</v>
      </c>
      <c r="B39" s="9" t="s">
        <v>35</v>
      </c>
      <c r="C39" s="19">
        <v>5.0000000000000001E-3</v>
      </c>
      <c r="D39" s="31">
        <f>IF(Table5[[#This Row],[Mass (g)]]="","",Table5[[#This Row],[Mass (g)]]*VLOOKUP(Table5[[#This Row],[Nuclide]],Doedata,4)*37000000000)</f>
        <v>62.16</v>
      </c>
      <c r="E39" s="10" t="s">
        <v>820</v>
      </c>
      <c r="F39" s="10" t="s">
        <v>821</v>
      </c>
      <c r="G39" s="10">
        <v>7</v>
      </c>
      <c r="H39" s="10" t="s">
        <v>826</v>
      </c>
      <c r="I39" s="10">
        <v>2</v>
      </c>
      <c r="J39" s="27">
        <f>IF(Table5[[#This Row],[Activity (Bq)]]="","",Table5[[#This Row],[Activity (Bq)]]/37000000000)</f>
        <v>1.68E-9</v>
      </c>
      <c r="K39" s="9">
        <v>10876</v>
      </c>
      <c r="M39" s="9" t="s">
        <v>929</v>
      </c>
      <c r="AD39" s="30" t="s">
        <v>71</v>
      </c>
      <c r="AE39" s="18"/>
      <c r="AF39" s="18"/>
      <c r="AG39" s="18" t="s">
        <v>829</v>
      </c>
      <c r="AH39" s="18"/>
    </row>
    <row r="40" spans="1:34">
      <c r="A40" s="9" t="s">
        <v>908</v>
      </c>
      <c r="B40" s="9" t="s">
        <v>35</v>
      </c>
      <c r="C40" s="19">
        <v>5.0000000000000001E-3</v>
      </c>
      <c r="D40" s="31">
        <f>IF(Table5[[#This Row],[Mass (g)]]="","",Table5[[#This Row],[Mass (g)]]*VLOOKUP(Table5[[#This Row],[Nuclide]],Doedata,4)*37000000000)</f>
        <v>62.16</v>
      </c>
      <c r="E40" s="10" t="s">
        <v>820</v>
      </c>
      <c r="F40" s="10" t="s">
        <v>821</v>
      </c>
      <c r="G40" s="10">
        <v>7</v>
      </c>
      <c r="H40" s="10" t="s">
        <v>826</v>
      </c>
      <c r="I40" s="10">
        <v>2</v>
      </c>
      <c r="J40" s="27">
        <f>IF(Table5[[#This Row],[Activity (Bq)]]="","",Table5[[#This Row],[Activity (Bq)]]/37000000000)</f>
        <v>1.68E-9</v>
      </c>
      <c r="K40" s="9">
        <v>10876</v>
      </c>
      <c r="M40" s="9" t="s">
        <v>929</v>
      </c>
      <c r="AD40" s="30" t="s">
        <v>72</v>
      </c>
      <c r="AE40" s="18"/>
      <c r="AF40" s="18"/>
      <c r="AG40" s="18" t="s">
        <v>830</v>
      </c>
      <c r="AH40" s="18"/>
    </row>
    <row r="41" spans="1:34">
      <c r="A41" s="9" t="s">
        <v>909</v>
      </c>
      <c r="B41" s="9" t="s">
        <v>35</v>
      </c>
      <c r="C41" s="19">
        <v>5.0000000000000001E-3</v>
      </c>
      <c r="D41" s="31">
        <f>IF(Table5[[#This Row],[Mass (g)]]="","",Table5[[#This Row],[Mass (g)]]*VLOOKUP(Table5[[#This Row],[Nuclide]],Doedata,4)*37000000000)</f>
        <v>62.16</v>
      </c>
      <c r="E41" s="10" t="s">
        <v>820</v>
      </c>
      <c r="F41" s="10" t="s">
        <v>821</v>
      </c>
      <c r="G41" s="10">
        <v>7</v>
      </c>
      <c r="H41" s="10" t="s">
        <v>826</v>
      </c>
      <c r="I41" s="10">
        <v>2</v>
      </c>
      <c r="J41" s="27">
        <f>IF(Table5[[#This Row],[Activity (Bq)]]="","",Table5[[#This Row],[Activity (Bq)]]/37000000000)</f>
        <v>1.68E-9</v>
      </c>
      <c r="K41" s="9">
        <v>10876</v>
      </c>
      <c r="M41" s="9" t="s">
        <v>929</v>
      </c>
      <c r="AD41" s="30" t="s">
        <v>51</v>
      </c>
      <c r="AE41" s="18"/>
      <c r="AF41" s="18"/>
      <c r="AG41" s="18" t="s">
        <v>831</v>
      </c>
      <c r="AH41" s="18"/>
    </row>
    <row r="42" spans="1:34">
      <c r="A42" s="9" t="s">
        <v>910</v>
      </c>
      <c r="B42" s="9" t="s">
        <v>35</v>
      </c>
      <c r="C42" s="19">
        <v>2.5000000000000001E-2</v>
      </c>
      <c r="D42" s="31">
        <f>IF(Table5[[#This Row],[Mass (g)]]="","",Table5[[#This Row],[Mass (g)]]*VLOOKUP(Table5[[#This Row],[Nuclide]],Doedata,4)*37000000000)</f>
        <v>310.8</v>
      </c>
      <c r="E42" s="10" t="s">
        <v>815</v>
      </c>
      <c r="F42" s="10" t="s">
        <v>823</v>
      </c>
      <c r="G42" s="10">
        <v>7</v>
      </c>
      <c r="H42" s="10" t="s">
        <v>826</v>
      </c>
      <c r="I42" s="10">
        <v>2</v>
      </c>
      <c r="J42" s="27">
        <f>IF(Table5[[#This Row],[Activity (Bq)]]="","",Table5[[#This Row],[Activity (Bq)]]/37000000000)</f>
        <v>8.4000000000000008E-9</v>
      </c>
      <c r="K42" s="9">
        <v>10876</v>
      </c>
      <c r="M42" s="9" t="s">
        <v>929</v>
      </c>
      <c r="AD42" s="30" t="s">
        <v>73</v>
      </c>
      <c r="AE42" s="18"/>
      <c r="AF42" s="18"/>
      <c r="AG42" s="18" t="s">
        <v>832</v>
      </c>
      <c r="AH42" s="18"/>
    </row>
    <row r="43" spans="1:34">
      <c r="A43" s="9" t="s">
        <v>925</v>
      </c>
      <c r="B43" s="9" t="s">
        <v>35</v>
      </c>
      <c r="C43" s="19">
        <v>0.06</v>
      </c>
      <c r="D43" s="31">
        <f>IF(Table5[[#This Row],[Mass (g)]]="","",Table5[[#This Row],[Mass (g)]]*VLOOKUP(Table5[[#This Row],[Nuclide]],Doedata,4)*37000000000)</f>
        <v>745.92</v>
      </c>
      <c r="E43" s="10" t="s">
        <v>30</v>
      </c>
      <c r="F43" s="10" t="s">
        <v>31</v>
      </c>
      <c r="G43" s="10">
        <v>7</v>
      </c>
      <c r="H43" s="10" t="s">
        <v>826</v>
      </c>
      <c r="I43" s="10">
        <v>2</v>
      </c>
      <c r="J43" s="27">
        <f>IF(Table5[[#This Row],[Activity (Bq)]]="","",Table5[[#This Row],[Activity (Bq)]]/37000000000)</f>
        <v>2.016E-8</v>
      </c>
      <c r="K43" s="9">
        <v>12438</v>
      </c>
      <c r="M43" s="9" t="s">
        <v>929</v>
      </c>
      <c r="AD43" s="30" t="s">
        <v>74</v>
      </c>
      <c r="AE43" s="18"/>
      <c r="AF43" s="18"/>
      <c r="AG43" s="18" t="s">
        <v>833</v>
      </c>
      <c r="AH43" s="18"/>
    </row>
    <row r="44" spans="1:34">
      <c r="A44" s="9" t="s">
        <v>912</v>
      </c>
      <c r="B44" s="9" t="s">
        <v>452</v>
      </c>
      <c r="C44" s="19">
        <v>1.5E-3</v>
      </c>
      <c r="D44" s="31">
        <f>IF(Table5[[#This Row],[Mass (g)]]="","",Table5[[#This Row],[Mass (g)]]*VLOOKUP(Table5[[#This Row],[Nuclide]],Doedata,4)*37000000000)</f>
        <v>39127.5</v>
      </c>
      <c r="E44" s="10" t="s">
        <v>815</v>
      </c>
      <c r="F44" s="10" t="s">
        <v>823</v>
      </c>
      <c r="G44" s="10">
        <v>7</v>
      </c>
      <c r="H44" s="10" t="s">
        <v>859</v>
      </c>
      <c r="I44" s="10">
        <v>2</v>
      </c>
      <c r="J44" s="27">
        <f>IF(Table5[[#This Row],[Activity (Bq)]]="","",Table5[[#This Row],[Activity (Bq)]]/37000000000)</f>
        <v>1.0575E-6</v>
      </c>
      <c r="K44" s="9">
        <v>10871</v>
      </c>
      <c r="M44" s="9" t="s">
        <v>930</v>
      </c>
      <c r="AD44" s="30" t="s">
        <v>75</v>
      </c>
      <c r="AE44" s="18"/>
      <c r="AF44" s="18"/>
      <c r="AG44" s="18" t="s">
        <v>834</v>
      </c>
      <c r="AH44" s="18"/>
    </row>
    <row r="45" spans="1:34">
      <c r="A45" s="9" t="s">
        <v>913</v>
      </c>
      <c r="B45" s="9" t="s">
        <v>452</v>
      </c>
      <c r="C45" s="19">
        <v>1.5E-3</v>
      </c>
      <c r="D45" s="31">
        <f>IF(Table5[[#This Row],[Mass (g)]]="","",Table5[[#This Row],[Mass (g)]]*VLOOKUP(Table5[[#This Row],[Nuclide]],Doedata,4)*37000000000)</f>
        <v>39127.5</v>
      </c>
      <c r="E45" s="10" t="s">
        <v>815</v>
      </c>
      <c r="F45" s="10" t="s">
        <v>823</v>
      </c>
      <c r="G45" s="10">
        <v>7</v>
      </c>
      <c r="H45" s="10" t="s">
        <v>859</v>
      </c>
      <c r="I45" s="10">
        <v>2</v>
      </c>
      <c r="J45" s="27">
        <f>IF(Table5[[#This Row],[Activity (Bq)]]="","",Table5[[#This Row],[Activity (Bq)]]/37000000000)</f>
        <v>1.0575E-6</v>
      </c>
      <c r="K45" s="9">
        <v>10871</v>
      </c>
      <c r="M45" s="9" t="s">
        <v>930</v>
      </c>
      <c r="AD45" s="30" t="s">
        <v>76</v>
      </c>
      <c r="AE45" s="18"/>
      <c r="AF45" s="18"/>
      <c r="AG45" s="18" t="s">
        <v>835</v>
      </c>
      <c r="AH45" s="18"/>
    </row>
    <row r="46" spans="1:34">
      <c r="A46" s="9" t="s">
        <v>914</v>
      </c>
      <c r="B46" s="9" t="s">
        <v>452</v>
      </c>
      <c r="C46" s="19">
        <v>1.5E-3</v>
      </c>
      <c r="D46" s="31">
        <f>IF(Table5[[#This Row],[Mass (g)]]="","",Table5[[#This Row],[Mass (g)]]*VLOOKUP(Table5[[#This Row],[Nuclide]],Doedata,4)*37000000000)</f>
        <v>39127.5</v>
      </c>
      <c r="E46" s="10" t="s">
        <v>815</v>
      </c>
      <c r="F46" s="10" t="s">
        <v>823</v>
      </c>
      <c r="G46" s="10">
        <v>7</v>
      </c>
      <c r="H46" s="10" t="s">
        <v>859</v>
      </c>
      <c r="I46" s="10">
        <v>2</v>
      </c>
      <c r="J46" s="27">
        <f>IF(Table5[[#This Row],[Activity (Bq)]]="","",Table5[[#This Row],[Activity (Bq)]]/37000000000)</f>
        <v>1.0575E-6</v>
      </c>
      <c r="K46" s="9">
        <v>10871</v>
      </c>
      <c r="M46" s="9" t="s">
        <v>930</v>
      </c>
      <c r="AD46" s="30" t="s">
        <v>77</v>
      </c>
      <c r="AE46" s="18"/>
      <c r="AF46" s="18"/>
      <c r="AG46" s="18" t="s">
        <v>864</v>
      </c>
      <c r="AH46" s="18"/>
    </row>
    <row r="47" spans="1:34">
      <c r="A47" s="9" t="s">
        <v>915</v>
      </c>
      <c r="B47" s="9" t="s">
        <v>452</v>
      </c>
      <c r="C47" s="19">
        <v>1.5E-3</v>
      </c>
      <c r="D47" s="31">
        <f>IF(Table5[[#This Row],[Mass (g)]]="","",Table5[[#This Row],[Mass (g)]]*VLOOKUP(Table5[[#This Row],[Nuclide]],Doedata,4)*37000000000)</f>
        <v>39127.5</v>
      </c>
      <c r="E47" s="10" t="s">
        <v>815</v>
      </c>
      <c r="F47" s="10" t="s">
        <v>823</v>
      </c>
      <c r="G47" s="10">
        <v>7</v>
      </c>
      <c r="H47" s="10" t="s">
        <v>859</v>
      </c>
      <c r="I47" s="10">
        <v>2</v>
      </c>
      <c r="J47" s="27">
        <f>IF(Table5[[#This Row],[Activity (Bq)]]="","",Table5[[#This Row],[Activity (Bq)]]/37000000000)</f>
        <v>1.0575E-6</v>
      </c>
      <c r="K47" s="9">
        <v>10871</v>
      </c>
      <c r="M47" s="9" t="s">
        <v>930</v>
      </c>
      <c r="AD47" s="30" t="s">
        <v>78</v>
      </c>
      <c r="AE47" s="18"/>
      <c r="AF47" s="18"/>
      <c r="AG47" s="18" t="s">
        <v>865</v>
      </c>
      <c r="AH47" s="18"/>
    </row>
    <row r="48" spans="1:34">
      <c r="A48" s="9" t="s">
        <v>916</v>
      </c>
      <c r="B48" s="9" t="s">
        <v>452</v>
      </c>
      <c r="C48" s="19">
        <v>1.5E-3</v>
      </c>
      <c r="D48" s="31">
        <f>IF(Table5[[#This Row],[Mass (g)]]="","",Table5[[#This Row],[Mass (g)]]*VLOOKUP(Table5[[#This Row],[Nuclide]],Doedata,4)*37000000000)</f>
        <v>39127.5</v>
      </c>
      <c r="E48" s="10" t="s">
        <v>815</v>
      </c>
      <c r="F48" s="10" t="s">
        <v>823</v>
      </c>
      <c r="G48" s="10">
        <v>7</v>
      </c>
      <c r="H48" s="10" t="s">
        <v>859</v>
      </c>
      <c r="I48" s="10">
        <v>2</v>
      </c>
      <c r="J48" s="27">
        <f>IF(Table5[[#This Row],[Activity (Bq)]]="","",Table5[[#This Row],[Activity (Bq)]]/37000000000)</f>
        <v>1.0575E-6</v>
      </c>
      <c r="K48" s="9">
        <v>10871</v>
      </c>
      <c r="M48" s="9" t="s">
        <v>930</v>
      </c>
      <c r="AD48" s="30" t="s">
        <v>79</v>
      </c>
      <c r="AE48" s="18"/>
      <c r="AF48" s="18"/>
      <c r="AG48" s="18" t="s">
        <v>866</v>
      </c>
      <c r="AH48" s="18"/>
    </row>
    <row r="49" spans="1:34">
      <c r="A49" s="9" t="s">
        <v>917</v>
      </c>
      <c r="B49" s="9" t="s">
        <v>452</v>
      </c>
      <c r="C49" s="19">
        <v>1.5E-3</v>
      </c>
      <c r="D49" s="31">
        <f>IF(Table5[[#This Row],[Mass (g)]]="","",Table5[[#This Row],[Mass (g)]]*VLOOKUP(Table5[[#This Row],[Nuclide]],Doedata,4)*37000000000)</f>
        <v>39127.5</v>
      </c>
      <c r="E49" s="10" t="s">
        <v>820</v>
      </c>
      <c r="F49" s="10" t="s">
        <v>821</v>
      </c>
      <c r="G49" s="10">
        <v>7</v>
      </c>
      <c r="H49" s="10" t="s">
        <v>859</v>
      </c>
      <c r="I49" s="10">
        <v>2</v>
      </c>
      <c r="J49" s="27">
        <f>IF(Table5[[#This Row],[Activity (Bq)]]="","",Table5[[#This Row],[Activity (Bq)]]/37000000000)</f>
        <v>1.0575E-6</v>
      </c>
      <c r="K49" s="9">
        <v>10871</v>
      </c>
      <c r="M49" s="9" t="s">
        <v>929</v>
      </c>
      <c r="AD49" s="30" t="s">
        <v>80</v>
      </c>
      <c r="AE49" s="18"/>
      <c r="AF49" s="18"/>
      <c r="AG49" s="18" t="s">
        <v>836</v>
      </c>
      <c r="AH49" s="18"/>
    </row>
    <row r="50" spans="1:34">
      <c r="A50" s="9" t="s">
        <v>918</v>
      </c>
      <c r="B50" s="9" t="s">
        <v>452</v>
      </c>
      <c r="C50" s="19">
        <v>1.5E-3</v>
      </c>
      <c r="D50" s="31">
        <f>IF(Table5[[#This Row],[Mass (g)]]="","",Table5[[#This Row],[Mass (g)]]*VLOOKUP(Table5[[#This Row],[Nuclide]],Doedata,4)*37000000000)</f>
        <v>39127.5</v>
      </c>
      <c r="E50" s="10" t="s">
        <v>820</v>
      </c>
      <c r="F50" s="10" t="s">
        <v>821</v>
      </c>
      <c r="G50" s="10">
        <v>7</v>
      </c>
      <c r="H50" s="10" t="s">
        <v>859</v>
      </c>
      <c r="I50" s="10">
        <v>2</v>
      </c>
      <c r="J50" s="27">
        <f>IF(Table5[[#This Row],[Activity (Bq)]]="","",Table5[[#This Row],[Activity (Bq)]]/37000000000)</f>
        <v>1.0575E-6</v>
      </c>
      <c r="K50" s="9">
        <v>10871</v>
      </c>
      <c r="M50" s="9" t="s">
        <v>929</v>
      </c>
      <c r="AD50" s="30" t="s">
        <v>81</v>
      </c>
      <c r="AE50" s="18"/>
      <c r="AF50" s="18"/>
      <c r="AG50" s="18" t="s">
        <v>867</v>
      </c>
      <c r="AH50" s="18"/>
    </row>
    <row r="51" spans="1:34">
      <c r="A51" s="9" t="s">
        <v>920</v>
      </c>
      <c r="B51" s="9" t="s">
        <v>452</v>
      </c>
      <c r="C51" s="19">
        <v>0.01</v>
      </c>
      <c r="D51" s="31">
        <f>IF(Table5[[#This Row],[Mass (g)]]="","",Table5[[#This Row],[Mass (g)]]*VLOOKUP(Table5[[#This Row],[Nuclide]],Doedata,4)*37000000000)</f>
        <v>260850</v>
      </c>
      <c r="E51" s="10" t="s">
        <v>30</v>
      </c>
      <c r="F51" s="10" t="s">
        <v>31</v>
      </c>
      <c r="G51" s="10">
        <v>7</v>
      </c>
      <c r="H51" s="10" t="s">
        <v>826</v>
      </c>
      <c r="I51" s="10">
        <v>2</v>
      </c>
      <c r="J51" s="27">
        <f>IF(Table5[[#This Row],[Activity (Bq)]]="","",Table5[[#This Row],[Activity (Bq)]]/37000000000)</f>
        <v>7.0500000000000003E-6</v>
      </c>
      <c r="K51" s="9">
        <v>10752</v>
      </c>
      <c r="M51" s="9" t="s">
        <v>929</v>
      </c>
      <c r="AD51" s="30" t="s">
        <v>82</v>
      </c>
      <c r="AE51" s="18"/>
      <c r="AF51" s="18"/>
      <c r="AG51" s="18" t="s">
        <v>868</v>
      </c>
      <c r="AH51" s="18"/>
    </row>
    <row r="52" spans="1:34">
      <c r="A52" s="9" t="s">
        <v>918</v>
      </c>
      <c r="B52" s="9" t="s">
        <v>537</v>
      </c>
      <c r="C52" s="19">
        <v>2E-3</v>
      </c>
      <c r="D52" s="31">
        <f>IF(Table5[[#This Row],[Mass (g)]]="","",Table5[[#This Row],[Mass (g)]]*VLOOKUP(Table5[[#This Row],[Nuclide]],Doedata,4)*37000000000)</f>
        <v>290820.00000000006</v>
      </c>
      <c r="E52" s="10" t="s">
        <v>815</v>
      </c>
      <c r="F52" s="10" t="s">
        <v>823</v>
      </c>
      <c r="G52" s="10">
        <v>7</v>
      </c>
      <c r="H52" s="10" t="s">
        <v>859</v>
      </c>
      <c r="I52" s="10">
        <v>2</v>
      </c>
      <c r="J52" s="27">
        <f>IF(Table5[[#This Row],[Activity (Bq)]]="","",Table5[[#This Row],[Activity (Bq)]]/37000000000)</f>
        <v>7.860000000000001E-6</v>
      </c>
      <c r="K52" s="9">
        <v>12881</v>
      </c>
      <c r="M52" s="9" t="s">
        <v>930</v>
      </c>
      <c r="AD52" s="30" t="s">
        <v>83</v>
      </c>
      <c r="AE52" s="18"/>
      <c r="AF52" s="18"/>
      <c r="AG52" s="18" t="s">
        <v>869</v>
      </c>
      <c r="AH52" s="18"/>
    </row>
    <row r="53" spans="1:34">
      <c r="A53" s="9" t="s">
        <v>919</v>
      </c>
      <c r="B53" s="9" t="s">
        <v>537</v>
      </c>
      <c r="C53" s="19">
        <v>2E-3</v>
      </c>
      <c r="D53" s="31">
        <f>IF(Table5[[#This Row],[Mass (g)]]="","",Table5[[#This Row],[Mass (g)]]*VLOOKUP(Table5[[#This Row],[Nuclide]],Doedata,4)*37000000000)</f>
        <v>290820.00000000006</v>
      </c>
      <c r="E53" s="10" t="s">
        <v>815</v>
      </c>
      <c r="F53" s="10" t="s">
        <v>823</v>
      </c>
      <c r="G53" s="10">
        <v>7</v>
      </c>
      <c r="H53" s="10" t="s">
        <v>859</v>
      </c>
      <c r="I53" s="10">
        <v>2</v>
      </c>
      <c r="J53" s="27">
        <f>IF(Table5[[#This Row],[Activity (Bq)]]="","",Table5[[#This Row],[Activity (Bq)]]/37000000000)</f>
        <v>7.860000000000001E-6</v>
      </c>
      <c r="K53" s="9">
        <v>12881</v>
      </c>
      <c r="M53" s="9" t="s">
        <v>930</v>
      </c>
      <c r="AD53" s="30" t="s">
        <v>84</v>
      </c>
      <c r="AE53" s="18"/>
      <c r="AF53" s="18"/>
      <c r="AG53" s="18" t="s">
        <v>852</v>
      </c>
      <c r="AH53" s="18"/>
    </row>
    <row r="54" spans="1:34">
      <c r="A54" s="9" t="s">
        <v>921</v>
      </c>
      <c r="B54" s="9" t="s">
        <v>537</v>
      </c>
      <c r="C54" s="19">
        <v>2E-3</v>
      </c>
      <c r="D54" s="31">
        <f>IF(Table5[[#This Row],[Mass (g)]]="","",Table5[[#This Row],[Mass (g)]]*VLOOKUP(Table5[[#This Row],[Nuclide]],Doedata,4)*37000000000)</f>
        <v>290820.00000000006</v>
      </c>
      <c r="E54" s="10" t="s">
        <v>815</v>
      </c>
      <c r="F54" s="10" t="s">
        <v>823</v>
      </c>
      <c r="G54" s="10">
        <v>7</v>
      </c>
      <c r="H54" s="10" t="s">
        <v>859</v>
      </c>
      <c r="I54" s="10">
        <v>2</v>
      </c>
      <c r="J54" s="27">
        <f>IF(Table5[[#This Row],[Activity (Bq)]]="","",Table5[[#This Row],[Activity (Bq)]]/37000000000)</f>
        <v>7.860000000000001E-6</v>
      </c>
      <c r="K54" s="9">
        <v>12881</v>
      </c>
      <c r="M54" s="9" t="s">
        <v>930</v>
      </c>
      <c r="AD54" s="30" t="s">
        <v>85</v>
      </c>
      <c r="AE54" s="18"/>
      <c r="AF54" s="18"/>
      <c r="AG54" s="18" t="s">
        <v>870</v>
      </c>
      <c r="AH54" s="18"/>
    </row>
    <row r="55" spans="1:34">
      <c r="A55" s="9" t="s">
        <v>922</v>
      </c>
      <c r="B55" s="9" t="s">
        <v>537</v>
      </c>
      <c r="C55" s="19">
        <v>2E-3</v>
      </c>
      <c r="D55" s="31">
        <f>IF(Table5[[#This Row],[Mass (g)]]="","",Table5[[#This Row],[Mass (g)]]*VLOOKUP(Table5[[#This Row],[Nuclide]],Doedata,4)*37000000000)</f>
        <v>290820.00000000006</v>
      </c>
      <c r="E55" s="10" t="s">
        <v>815</v>
      </c>
      <c r="F55" s="10" t="s">
        <v>823</v>
      </c>
      <c r="G55" s="10">
        <v>7</v>
      </c>
      <c r="H55" s="10" t="s">
        <v>859</v>
      </c>
      <c r="I55" s="10">
        <v>2</v>
      </c>
      <c r="J55" s="27">
        <f>IF(Table5[[#This Row],[Activity (Bq)]]="","",Table5[[#This Row],[Activity (Bq)]]/37000000000)</f>
        <v>7.860000000000001E-6</v>
      </c>
      <c r="K55" s="9">
        <v>12881</v>
      </c>
      <c r="M55" s="9" t="s">
        <v>930</v>
      </c>
      <c r="AD55" s="30" t="s">
        <v>86</v>
      </c>
      <c r="AE55" s="18"/>
      <c r="AF55" s="18"/>
      <c r="AG55" s="18" t="s">
        <v>871</v>
      </c>
      <c r="AH55" s="18"/>
    </row>
    <row r="56" spans="1:34">
      <c r="A56" s="9" t="s">
        <v>923</v>
      </c>
      <c r="B56" s="9" t="s">
        <v>537</v>
      </c>
      <c r="C56" s="19">
        <v>2E-3</v>
      </c>
      <c r="D56" s="31">
        <f>IF(Table5[[#This Row],[Mass (g)]]="","",Table5[[#This Row],[Mass (g)]]*VLOOKUP(Table5[[#This Row],[Nuclide]],Doedata,4)*37000000000)</f>
        <v>290820.00000000006</v>
      </c>
      <c r="E56" s="10" t="s">
        <v>815</v>
      </c>
      <c r="F56" s="10" t="s">
        <v>823</v>
      </c>
      <c r="G56" s="10">
        <v>7</v>
      </c>
      <c r="H56" s="10" t="s">
        <v>859</v>
      </c>
      <c r="I56" s="10">
        <v>2</v>
      </c>
      <c r="J56" s="27">
        <f>IF(Table5[[#This Row],[Activity (Bq)]]="","",Table5[[#This Row],[Activity (Bq)]]/37000000000)</f>
        <v>7.860000000000001E-6</v>
      </c>
      <c r="K56" s="9">
        <v>12881</v>
      </c>
      <c r="M56" s="9" t="s">
        <v>930</v>
      </c>
      <c r="AD56" s="30" t="s">
        <v>87</v>
      </c>
      <c r="AE56" s="18"/>
      <c r="AF56" s="18"/>
      <c r="AG56" s="18" t="s">
        <v>872</v>
      </c>
      <c r="AH56" s="18"/>
    </row>
    <row r="57" spans="1:34">
      <c r="A57" s="9" t="s">
        <v>911</v>
      </c>
      <c r="B57" s="9" t="s">
        <v>537</v>
      </c>
      <c r="C57" s="19">
        <v>0.01</v>
      </c>
      <c r="D57" s="31">
        <f>IF(Table5[[#This Row],[Mass (g)]]="","",Table5[[#This Row],[Mass (g)]]*VLOOKUP(Table5[[#This Row],[Nuclide]],Doedata,4)*37000000000)</f>
        <v>1454100.0000000002</v>
      </c>
      <c r="E57" s="10" t="s">
        <v>815</v>
      </c>
      <c r="F57" s="10" t="s">
        <v>31</v>
      </c>
      <c r="G57" s="10">
        <v>7</v>
      </c>
      <c r="H57" s="10" t="s">
        <v>826</v>
      </c>
      <c r="I57" s="10">
        <v>2</v>
      </c>
      <c r="J57" s="27">
        <f>IF(Table5[[#This Row],[Activity (Bq)]]="","",Table5[[#This Row],[Activity (Bq)]]/37000000000)</f>
        <v>3.9300000000000007E-5</v>
      </c>
      <c r="K57" s="9">
        <v>13001</v>
      </c>
      <c r="M57" s="9" t="s">
        <v>929</v>
      </c>
      <c r="AD57" s="30" t="s">
        <v>88</v>
      </c>
      <c r="AE57" s="18"/>
      <c r="AF57" s="18"/>
      <c r="AG57" s="18" t="s">
        <v>873</v>
      </c>
      <c r="AH57" s="18"/>
    </row>
    <row r="58" spans="1:34">
      <c r="A58" s="9" t="s">
        <v>924</v>
      </c>
      <c r="B58" s="9" t="s">
        <v>35</v>
      </c>
      <c r="C58" s="19">
        <v>5.0000000000000001E-3</v>
      </c>
      <c r="D58" s="31">
        <f>IF(Table5[[#This Row],[Mass (g)]]="","",Table5[[#This Row],[Mass (g)]]*VLOOKUP(Table5[[#This Row],[Nuclide]],Doedata,4)*37000000000)</f>
        <v>62.16</v>
      </c>
      <c r="E58" s="10" t="s">
        <v>815</v>
      </c>
      <c r="F58" s="10" t="s">
        <v>821</v>
      </c>
      <c r="G58" s="10">
        <v>7</v>
      </c>
      <c r="H58" s="10" t="s">
        <v>859</v>
      </c>
      <c r="I58" s="10">
        <v>2</v>
      </c>
      <c r="J58" s="27">
        <f>IF(Table5[[#This Row],[Activity (Bq)]]="","",Table5[[#This Row],[Activity (Bq)]]/37000000000)</f>
        <v>1.68E-9</v>
      </c>
      <c r="K58" s="9">
        <v>10876</v>
      </c>
      <c r="M58" s="9" t="s">
        <v>929</v>
      </c>
      <c r="AD58" s="30" t="s">
        <v>89</v>
      </c>
      <c r="AE58" s="18"/>
      <c r="AF58" s="18"/>
      <c r="AG58" s="18" t="s">
        <v>837</v>
      </c>
      <c r="AH58" s="18"/>
    </row>
    <row r="59" spans="1:34">
      <c r="A59" s="9" t="s">
        <v>926</v>
      </c>
      <c r="B59" s="9" t="s">
        <v>35</v>
      </c>
      <c r="C59" s="19">
        <v>5.0000000000000001E-3</v>
      </c>
      <c r="D59" s="31">
        <f>IF(Table5[[#This Row],[Mass (g)]]="","",Table5[[#This Row],[Mass (g)]]*VLOOKUP(Table5[[#This Row],[Nuclide]],Doedata,4)*37000000000)</f>
        <v>62.16</v>
      </c>
      <c r="E59" s="10" t="s">
        <v>815</v>
      </c>
      <c r="F59" s="10" t="s">
        <v>821</v>
      </c>
      <c r="G59" s="10">
        <v>7</v>
      </c>
      <c r="H59" s="10" t="s">
        <v>859</v>
      </c>
      <c r="I59" s="10">
        <v>2</v>
      </c>
      <c r="J59" s="27">
        <f>IF(Table5[[#This Row],[Activity (Bq)]]="","",Table5[[#This Row],[Activity (Bq)]]/37000000000)</f>
        <v>1.68E-9</v>
      </c>
      <c r="K59" s="9">
        <v>10876</v>
      </c>
      <c r="M59" s="9" t="s">
        <v>929</v>
      </c>
      <c r="AD59" s="30" t="s">
        <v>90</v>
      </c>
      <c r="AE59" s="18"/>
      <c r="AF59" s="18"/>
      <c r="AG59" s="18" t="s">
        <v>874</v>
      </c>
      <c r="AH59" s="18"/>
    </row>
    <row r="60" spans="1:34">
      <c r="A60" s="9" t="s">
        <v>927</v>
      </c>
      <c r="B60" s="9" t="s">
        <v>35</v>
      </c>
      <c r="C60" s="19">
        <v>5.0000000000000001E-3</v>
      </c>
      <c r="D60" s="31">
        <f>IF(Table5[[#This Row],[Mass (g)]]="","",Table5[[#This Row],[Mass (g)]]*VLOOKUP(Table5[[#This Row],[Nuclide]],Doedata,4)*37000000000)</f>
        <v>62.16</v>
      </c>
      <c r="E60" s="10" t="s">
        <v>815</v>
      </c>
      <c r="F60" s="10" t="s">
        <v>821</v>
      </c>
      <c r="G60" s="10">
        <v>7</v>
      </c>
      <c r="H60" s="10" t="s">
        <v>859</v>
      </c>
      <c r="I60" s="10">
        <v>2</v>
      </c>
      <c r="J60" s="27">
        <f>IF(Table5[[#This Row],[Activity (Bq)]]="","",Table5[[#This Row],[Activity (Bq)]]/37000000000)</f>
        <v>1.68E-9</v>
      </c>
      <c r="K60" s="9">
        <v>10876</v>
      </c>
      <c r="M60" s="9" t="s">
        <v>929</v>
      </c>
      <c r="AD60" s="30" t="s">
        <v>91</v>
      </c>
      <c r="AE60" s="18"/>
      <c r="AF60" s="18"/>
      <c r="AG60" s="18"/>
      <c r="AH60" s="18"/>
    </row>
    <row r="61" spans="1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1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1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1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42:H208 H24:H35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4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9"/>
  <sheetViews>
    <sheetView workbookViewId="0">
      <selection activeCell="A3" sqref="A3"/>
    </sheetView>
  </sheetViews>
  <sheetFormatPr defaultRowHeight="15"/>
  <cols>
    <col min="1" max="1" width="13.57031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452</v>
      </c>
      <c r="B5" s="20">
        <v>2.0499999999999997E-2</v>
      </c>
      <c r="C5" s="20">
        <v>534742.5</v>
      </c>
      <c r="D5" s="20">
        <v>1.4452499999999999E-5</v>
      </c>
    </row>
    <row r="6" spans="1:4">
      <c r="A6" s="26" t="s">
        <v>537</v>
      </c>
      <c r="B6" s="20">
        <v>0.02</v>
      </c>
      <c r="C6" s="20">
        <v>2908200.0000000005</v>
      </c>
      <c r="D6" s="20">
        <v>7.8600000000000013E-5</v>
      </c>
    </row>
    <row r="7" spans="1:4">
      <c r="A7" s="26" t="s">
        <v>35</v>
      </c>
      <c r="B7" s="20">
        <v>0.19000000000000003</v>
      </c>
      <c r="C7" s="20">
        <v>2362.079999999999</v>
      </c>
      <c r="D7" s="20">
        <v>6.3839999999999995E-8</v>
      </c>
    </row>
    <row r="8" spans="1:4">
      <c r="A8" s="26" t="s">
        <v>842</v>
      </c>
      <c r="B8" s="20"/>
      <c r="C8" s="20">
        <v>0</v>
      </c>
      <c r="D8" s="20">
        <v>0</v>
      </c>
    </row>
    <row r="9" spans="1:4">
      <c r="A9" s="26" t="s">
        <v>843</v>
      </c>
      <c r="B9" s="20">
        <v>0.23050000000000004</v>
      </c>
      <c r="C9" s="20">
        <v>3445304.5800000005</v>
      </c>
      <c r="D9" s="20">
        <v>9.3116340000000004E-5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05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Guoxin Tian</cp:lastModifiedBy>
  <cp:lastPrinted>2011-12-07T01:26:05Z</cp:lastPrinted>
  <dcterms:created xsi:type="dcterms:W3CDTF">2010-11-12T20:51:00Z</dcterms:created>
  <dcterms:modified xsi:type="dcterms:W3CDTF">2012-06-07T21:15:55Z</dcterms:modified>
</cp:coreProperties>
</file>