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/>
  <c r="D82"/>
  <c r="J82" s="1"/>
  <c r="D83"/>
  <c r="J83"/>
  <c r="D84"/>
  <c r="J84" s="1"/>
  <c r="D85"/>
  <c r="J85" s="1"/>
  <c r="D86"/>
  <c r="J86" s="1"/>
  <c r="D87"/>
  <c r="J87"/>
  <c r="D88"/>
  <c r="J88" s="1"/>
  <c r="D89"/>
  <c r="J89"/>
  <c r="D90"/>
  <c r="J90" s="1"/>
  <c r="D91"/>
  <c r="J91"/>
  <c r="D92"/>
  <c r="J92" s="1"/>
  <c r="D93"/>
  <c r="J93" s="1"/>
  <c r="D94"/>
  <c r="J94" s="1"/>
  <c r="D95"/>
  <c r="J95"/>
  <c r="D96"/>
  <c r="J96" s="1"/>
  <c r="D97"/>
  <c r="J97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/>
  <c r="D78"/>
  <c r="J78" s="1"/>
  <c r="D79"/>
  <c r="J79" s="1"/>
  <c r="D80"/>
  <c r="J80" s="1"/>
  <c r="D81"/>
  <c r="J81" s="1"/>
  <c r="D82"/>
  <c r="J82" s="1"/>
  <c r="D83"/>
  <c r="J83"/>
  <c r="D84"/>
  <c r="J84" s="1"/>
  <c r="D85"/>
  <c r="J85"/>
  <c r="D86"/>
  <c r="J86" s="1"/>
  <c r="D87"/>
  <c r="J87" s="1"/>
  <c r="D88"/>
  <c r="J88" s="1"/>
  <c r="D89"/>
  <c r="J89" s="1"/>
  <c r="D90"/>
  <c r="J90" s="1"/>
  <c r="D91"/>
  <c r="J91"/>
  <c r="D92"/>
  <c r="J92" s="1"/>
  <c r="D93"/>
  <c r="J93"/>
  <c r="D94"/>
  <c r="J94" s="1"/>
  <c r="D95"/>
  <c r="J95"/>
  <c r="D96"/>
  <c r="J96" s="1"/>
  <c r="D97"/>
  <c r="J97" s="1"/>
  <c r="D98"/>
  <c r="J98" s="1"/>
  <c r="D99"/>
  <c r="J99"/>
  <c r="D100"/>
  <c r="J100" s="1"/>
  <c r="D101"/>
  <c r="J10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<sst xmlns="http://schemas.openxmlformats.org/spreadsheetml/2006/main" count="3244" uniqueCount="893">
  <si>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</si>
  <si>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</si>
  <si>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</si>
  <si>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</si>
  <si>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</si>
  <si>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</si>
  <si>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</si>
  <si>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</si>
  <si>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</si>
  <si>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</si>
  <si>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</si>
  <si>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</si>
  <si>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</si>
  <si>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</si>
  <si>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</si>
  <si>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</si>
  <si>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</si>
  <si>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</si>
  <si>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</si>
  <si>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</si>
  <si>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</si>
  <si>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</si>
  <si>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</si>
  <si>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</si>
  <si>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</si>
  <si>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</si>
  <si>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</si>
  <si>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</si>
  <si>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</si>
  <si>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</si>
  <si>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</si>
  <si>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</si>
  <si>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</si>
  <si>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</si>
  <si>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</si>
  <si>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</si>
  <si>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</si>
  <si>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</si>
  <si>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</si>
  <si>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</si>
  <si>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</si>
  <si>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</si>
  <si>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</si>
  <si>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</si>
  <si>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</si>
  <si>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</si>
  <si>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</si>
  <si>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</si>
  <si>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</si>
  <si>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</si>
  <si>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</si>
  <si>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</si>
  <si>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</si>
  <si>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</si>
  <si>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</si>
  <si>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</si>
  <si>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</si>
  <si>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</si>
  <si>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</si>
  <si>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</si>
  <si>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</si>
  <si>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</si>
  <si>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</si>
  <si>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</si>
  <si>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</si>
  <si>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</si>
  <si>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</si>
  <si>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</si>
  <si>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</si>
  <si>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</si>
  <si>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</si>
  <si>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</si>
  <si>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</si>
  <si>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</si>
  <si>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</si>
  <si>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</si>
  <si>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</si>
  <si>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</si>
  <si>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</si>
  <si>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</si>
  <si>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</si>
  <si>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</si>
  <si>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</si>
  <si>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</si>
  <si>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</si>
  <si>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</si>
  <si>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</si>
  <si>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</si>
  <si>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</si>
  <si>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</si>
  <si>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</si>
  <si>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</si>
  <si>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</si>
  <si>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</si>
  <si>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</si>
  <si>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</si>
  <si>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</si>
  <si>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</si>
  <si>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</si>
  <si>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</si>
  <si>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</si>
  <si>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</si>
  <si>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</si>
  <si>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</si>
  <si>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</si>
  <si>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</si>
  <si>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</si>
  <si>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</si>
  <si>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</si>
  <si>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</si>
  <si>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</si>
  <si>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</si>
  <si>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</si>
  <si>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</si>
  <si>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</si>
  <si>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</si>
  <si>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</si>
  <si>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</si>
  <si>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</si>
  <si>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</si>
  <si>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</si>
  <si>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</si>
  <si>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</si>
  <si>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</si>
  <si>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</si>
  <si>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</si>
  <si>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</si>
  <si>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</si>
  <si>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</si>
  <si>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</si>
  <si>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</si>
  <si>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</si>
  <si>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</si>
  <si>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</si>
  <si>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</si>
  <si>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</si>
  <si>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</si>
  <si>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</si>
  <si>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</si>
  <si>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</si>
  <si>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</si>
  <si>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</si>
  <si>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</si>
  <si>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</si>
  <si>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</si>
  <si>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</si>
  <si>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</si>
  <si>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</si>
  <si>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</si>
  <si>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</si>
  <si>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</si>
  <si>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</si>
  <si>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</si>
  <si>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</si>
  <si>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</si>
  <si>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</si>
  <si>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</si>
  <si>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</si>
  <si>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</si>
  <si>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</si>
  <si>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</si>
  <si>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</si>
  <si>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</si>
  <si>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</si>
  <si>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</si>
  <si>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</si>
  <si>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</si>
  <si>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</si>
  <si>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</si>
  <si>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</si>
  <si>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</si>
  <si>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</si>
  <si>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</si>
  <si>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</si>
  <si>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</si>
  <si>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</si>
  <si>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</si>
  <si>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</si>
  <si>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</si>
  <si>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</si>
  <si>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</si>
  <si>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</si>
  <si>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</si>
  <si>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</si>
  <si>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</si>
  <si>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</si>
  <si>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</si>
  <si>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</si>
  <si>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</si>
  <si>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</si>
  <si>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</si>
  <si>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</si>
  <si>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</si>
  <si>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</si>
  <si>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</si>
  <si>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</si>
  <si>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</si>
  <si>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</si>
  <si>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</si>
  <si>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</si>
  <si>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</si>
  <si>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</si>
  <si>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</si>
  <si>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</si>
  <si>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</si>
  <si>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</si>
  <si>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</si>
  <si>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</si>
  <si>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</si>
  <si>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</si>
  <si>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</si>
  <si>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</si>
  <si>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</si>
  <si>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</si>
  <si>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</si>
  <si>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</si>
  <si>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</si>
  <si>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</si>
  <si>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</si>
  <si>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</si>
  <si>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</si>
  <si>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</si>
  <si>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</si>
  <si>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</si>
  <si>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</si>
  <si>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</si>
  <si>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</si>
  <si>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</si>
  <si>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</si>
  <si>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</si>
  <si>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</si>
  <si>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</si>
  <si>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</si>
  <si>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</si>
  <si>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</si>
  <si>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</si>
  <si>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</si>
  <si>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</si>
  <si>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</si>
  <si>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</si>
  <si>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</si>
  <si>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</si>
  <si>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</si>
  <si>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</si>
  <si>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</si>
  <si>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</si>
  <si>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</si>
  <si>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</si>
  <si>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</si>
  <si>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</si>
  <si>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</si>
  <si>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</si>
  <si>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</si>
  <si>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</si>
  <si>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</si>
  <si>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</si>
  <si>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</si>
  <si>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</si>
  <si>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</si>
  <si>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</si>
  <si>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</si>
  <si>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</si>
  <si>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</si>
  <si>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</si>
  <si>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</si>
  <si>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</si>
  <si>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</si>
  <si>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</si>
  <si>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</si>
  <si>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</si>
  <si>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</si>
  <si>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</si>
  <si>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</si>
  <si>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</si>
  <si>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</si>
  <si>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</si>
  <si>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</si>
  <si>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</si>
  <si>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</si>
  <si>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</si>
  <si>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</si>
  <si>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</si>
  <si>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</si>
  <si>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</si>
  <si>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</si>
  <si>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</si>
  <si>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</si>
  <si>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</si>
  <si>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</si>
  <si>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</si>
  <si>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</si>
  <si>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</si>
  <si>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</si>
  <si>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</si>
  <si>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</si>
  <si>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</si>
  <si>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</si>
  <si>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</si>
  <si>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</si>
  <si>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</si>
  <si>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</si>
  <si>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</si>
  <si>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</si>
  <si>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</si>
  <si>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</si>
  <si>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</si>
  <si>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</si>
  <si>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</si>
  <si>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</si>
  <si>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</si>
  <si>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</si>
  <si>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</si>
  <si>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</si>
  <si>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</si>
  <si>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</si>
  <si>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</si>
  <si>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</si>
  <si>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</si>
  <si>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</si>
  <si>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</si>
  <si>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</si>
  <si>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</si>
  <si>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</si>
  <si>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</si>
  <si>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</si>
  <si>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</si>
  <si>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</si>
  <si>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</si>
  <si>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</si>
  <si>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</si>
  <si>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</si>
  <si>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</si>
  <si>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</si>
  <si>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</si>
  <si>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</si>
  <si>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</si>
  <si>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</si>
  <si>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</si>
  <si>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</si>
  <si>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</si>
  <si>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</si>
  <si>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</si>
  <si>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</si>
  <si>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</si>
  <si>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</si>
  <si>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</si>
  <si>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</si>
  <si>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</si>
  <si>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</si>
  <si>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</si>
  <si>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</si>
  <si>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</si>
  <si>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</si>
  <si>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</si>
  <si>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</si>
  <si>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</si>
  <si>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</si>
  <si>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</si>
  <si>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</si>
  <si>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</si>
  <si>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</si>
  <si>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</si>
  <si>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</si>
  <si>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</si>
  <si>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</si>
  <si>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</si>
  <si>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</si>
  <si>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</si>
  <si>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</si>
  <si>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</si>
  <si>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</si>
  <si>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</si>
  <si>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</si>
  <si>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</si>
  <si>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</si>
  <si>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</si>
  <si>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</si>
  <si>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</si>
  <si>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</si>
  <si>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</si>
  <si>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</si>
  <si>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</si>
  <si>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</si>
  <si>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</si>
  <si>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</si>
  <si>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</si>
  <si>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</si>
  <si>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</si>
  <si>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</si>
  <si>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</si>
  <si>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</si>
  <si>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</si>
  <si>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</si>
  <si>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</si>
  <si>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</si>
  <si>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</si>
  <si>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</si>
  <si>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</si>
  <si>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</si>
  <si>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</si>
  <si>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</si>
  <si>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</si>
  <si>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</si>
  <si>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</si>
  <si>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</si>
  <si>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</si>
  <si>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</si>
  <si>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</si>
  <si>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</si>
  <si>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</si>
  <si>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</si>
  <si>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</si>
  <si>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</si>
  <si>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</si>
  <si>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</si>
  <si>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</si>
  <si>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</si>
  <si>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</si>
  <si>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</si>
  <si>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</si>
  <si>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</si>
  <si>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</si>
  <si>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</si>
  <si>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</si>
  <si>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</si>
  <si>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</si>
  <si>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</si>
  <si>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</si>
  <si>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</si>
  <si>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</si>
  <si>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</si>
  <si>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</si>
  <si>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</si>
  <si>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</si>
  <si>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</si>
  <si>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</si>
  <si>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</si>
  <si>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</si>
  <si>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</si>
  <si>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</si>
  <si>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</si>
  <si>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</si>
  <si>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</si>
  <si>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</si>
  <si>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</si>
  <si>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</si>
  <si>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</si>
  <si>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</si>
  <si>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</si>
  <si>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</si>
  <si>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</si>
  <si>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</si>
  <si>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</si>
  <si>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</si>
  <si>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</si>
  <si>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</si>
  <si>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</si>
  <si>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</si>
  <si>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</si>
  <si>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</si>
  <si>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</si>
  <si>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</si>
  <si>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</si>
  <si>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</si>
  <si>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</si>
  <si>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</si>
  <si>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</si>
  <si>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</si>
  <si>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</si>
  <si>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</si>
  <si>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</si>
  <si>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</si>
  <si>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</si>
  <si>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</si>
  <si>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</si>
  <si>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</si>
  <si>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</si>
  <si>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</si>
  <si>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</si>
  <si>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</si>
  <si>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</si>
  <si>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</si>
  <si>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</si>
  <si>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</si>
  <si>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</si>
  <si>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</si>
  <si>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</si>
  <si>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</si>
  <si>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</si>
  <si>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</si>
  <si>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</si>
  <si>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</si>
  <si>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</si>
  <si>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</si>
  <si>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</si>
  <si>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</si>
  <si>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</si>
  <si>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</si>
  <si>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</si>
  <si>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</si>
  <si>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</si>
  <si>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</si>
  <si>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</si>
  <si>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</si>
  <si>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</si>
  <si>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</si>
  <si>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</si>
  <si>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</si>
  <si>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</si>
  <si>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</si>
  <si>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</si>
  <si>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</si>
  <si>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</si>
  <si>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</si>
  <si>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</si>
  <si>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</si>
  <si>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</si>
  <si>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</si>
  <si>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</si>
  <si>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</si>
  <si>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</si>
  <si>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</si>
  <si>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</si>
  <si>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</si>
  <si>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</si>
  <si>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</si>
  <si>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</si>
  <si>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</si>
  <si>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</si>
  <si>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</si>
  <si>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</si>
  <si>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</si>
  <si>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</si>
  <si>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</si>
  <si>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</si>
  <si>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</si>
  <si>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</si>
  <si>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</si>
  <si>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</si>
  <si>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</si>
  <si>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</si>
  <si>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</si>
  <si>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</si>
  <si>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</si>
  <si>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</si>
  <si>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</si>
  <si>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</si>
  <si>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</si>
  <si>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</si>
  <si>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</si>
  <si>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</si>
  <si>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</si>
  <si>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</si>
  <si>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</si>
  <si>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</si>
  <si>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</si>
  <si>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</si>
  <si>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</si>
  <si>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</si>
  <si>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</si>
  <si>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</si>
  <si>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</si>
  <si>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</si>
  <si>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</si>
  <si>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</si>
  <si>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</si>
  <si>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</si>
  <si>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</si>
  <si>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</si>
  <si>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</si>
  <si>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</si>
  <si>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</si>
  <si>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</si>
  <si>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</si>
  <si>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</si>
  <si>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</si>
  <si>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</si>
  <si>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</si>
  <si>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</si>
  <si>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</si>
  <si>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</si>
  <si>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</si>
  <si>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</si>
  <si>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</si>
  <si>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</si>
  <si>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</si>
  <si>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</si>
  <si>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</si>
  <si>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</si>
  <si>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</si>
  <si>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</si>
  <si>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</si>
  <si>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</si>
  <si>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</si>
  <si>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</si>
  <si>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</si>
  <si>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</si>
  <si>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</si>
  <si>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</si>
  <si>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</si>
  <si>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</si>
  <si>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</si>
  <si>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</si>
  <si>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</si>
  <si>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</si>
  <si>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</si>
  <si>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</si>
  <si>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</si>
  <si>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</si>
  <si>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</si>
  <si>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</si>
  <si>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</si>
  <si>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</si>
  <si>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</si>
  <si>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</si>
  <si>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</si>
  <si>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</si>
  <si>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</si>
  <si>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</si>
  <si>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</si>
  <si>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</si>
  <si>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</si>
  <si>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</si>
  <si>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</si>
  <si>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</si>
  <si>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</si>
  <si>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</si>
  <si>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</si>
  <si>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</si>
  <si>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</si>
  <si>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</si>
  <si>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</si>
  <si>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</si>
  <si>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</si>
  <si>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</si>
  <si>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</si>
  <si>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</si>
  <si>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</si>
  <si>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</si>
  <si>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</si>
  <si>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</si>
  <si>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</si>
  <si>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</si>
  <si>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</si>
  <si>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</si>
  <si>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</si>
  <si>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</si>
  <si>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</si>
  <si>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</si>
  <si>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</si>
  <si>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</si>
  <si>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</si>
  <si>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</si>
  <si>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</si>
  <si>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</si>
  <si>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</si>
  <si>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</si>
  <si>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</si>
  <si>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</si>
  <si>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</si>
  <si>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</si>
  <si>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</si>
  <si>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</si>
  <si>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</si>
  <si>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</si>
  <si>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</si>
  <si>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</si>
  <si>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</si>
  <si>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</si>
  <si>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</si>
  <si>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</si>
  <si>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</si>
  <si>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</si>
  <si>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</si>
  <si>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</si>
  <si>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</si>
  <si>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</si>
  <si>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</si>
  <si>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</si>
  <si>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</si>
  <si>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</si>
  <si>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</si>
  <si>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</si>
  <si>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</si>
  <si>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</si>
  <si>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</si>
  <si>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</si>
  <si>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</si>
  <si>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</si>
  <si>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</si>
  <si>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</si>
  <si>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</si>
  <si>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</si>
  <si>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</si>
  <si>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</si>
  <si>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</si>
  <si>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</si>
  <si>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</si>
  <si>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</si>
  <si>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</si>
  <si>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</si>
  <si>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</si>
  <si>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</si>
  <si>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</si>
  <si>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</si>
  <si>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</si>
  <si>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</si>
  <si>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</si>
  <si>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</si>
  <si>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</si>
  <si>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</si>
  <si>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</si>
  <si>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</si>
  <si>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</si>
  <si>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</si>
  <si>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</si>
  <si>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</si>
  <si>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</si>
  <si>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</si>
  <si>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</si>
  <si>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</si>
  <si>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</si>
  <si>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</si>
  <si>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</si>
  <si>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</si>
  <si>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</si>
  <si>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</si>
  <si>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</si>
  <si>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</si>
  <si>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</si>
  <si>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</si>
  <si>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</si>
  <si>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</si>
  <si>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</si>
  <si>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</si>
  <si>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</si>
  <si>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</si>
  <si>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</si>
  <si>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</si>
  <si>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</si>
  <si>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</si>
  <si>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</si>
  <si>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</si>
  <si>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</si>
  <si>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</si>
  <si>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</si>
  <si>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</si>
  <si>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</si>
  <si>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</si>
  <si>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</si>
  <si>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</si>
  <si>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</si>
  <si>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</si>
  <si>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</si>
  <si>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</si>
  <si>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</si>
  <si>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</si>
  <si>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</si>
  <si>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</si>
  <si>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</si>
  <si>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</si>
  <si>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</si>
  <si>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</si>
  <si>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</si>
  <si>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</si>
  <si>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</si>
  <si>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</si>
  <si>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</si>
  <si>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</si>
  <si>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</si>
  <si>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</si>
  <si>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</si>
  <si>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</si>
  <si>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</si>
  <si>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</si>
  <si>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</si>
  <si>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</si>
  <si>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</si>
  <si>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</si>
  <si>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</si>
  <si>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</si>
  <si>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</si>
  <si>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</si>
  <si>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</si>
  <si>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</si>
  <si>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</si>
  <si>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</si>
  <si>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</si>
  <si>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</si>
  <si>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</si>
  <si>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</si>
  <si>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</si>
  <si>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</si>
  <si>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</si>
  <si>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</si>
  <si>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</si>
  <si>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</si>
  <si>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</si>
  <si>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</si>
  <si>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</si>
  <si>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</si>
  <si>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</si>
  <si>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</si>
  <si>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</si>
  <si>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</si>
  <si>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</si>
  <si>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</si>
  <si>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</si>
  <si>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</si>
  <si>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</si>
  <si>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</si>
  <si>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</si>
  <si>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</si>
  <si>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</si>
  <si>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</si>
  <si>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</si>
  <si>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</si>
  <si>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</si>
  <si>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</si>
  <si>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</si>
  <si>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</si>
  <si>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</si>
  <si>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</si>
  <si>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</si>
  <si>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</si>
  <si>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</si>
  <si>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</si>
  <si>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</si>
  <si>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</si>
  <si>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</si>
  <si>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</si>
  <si>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</si>
  <si>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</si>
  <si>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</si>
  <si>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</si>
  <si>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</si>
  <si>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</si>
  <si>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</si>
  <si>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</si>
  <si>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</si>
  <si>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</si>
  <si>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</si>
  <si>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</si>
  <si>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</si>
  <si>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</si>
  <si>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</si>
  <si>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</si>
  <si>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</si>
  <si>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</si>
  <si>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</si>
  <si>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</si>
  <si>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</si>
  <si>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</si>
  <si>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</si>
  <si>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</si>
  <si>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</si>
  <si>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</si>
  <si>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</si>
  <si>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</si>
  <si>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</si>
  <si>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</si>
  <si>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</si>
  <si>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</si>
  <si>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</si>
  <si>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</si>
  <si>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</si>
  <si>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</si>
  <si>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</si>
  <si>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</si>
  <si>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</si>
  <si>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</si>
  <si>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</si>
  <si>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</si>
  <si>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</si>
  <si>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</si>
  <si>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</si>
  <si>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</si>
  <si>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</si>
  <si>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</si>
  <si>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</si>
  <si>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Batuk</t>
  </si>
  <si>
    <t>Olga</t>
  </si>
  <si>
    <t>Los Alamos National Lab</t>
  </si>
  <si>
    <t>batuk@lanl.gov</t>
  </si>
  <si>
    <t>Los Alamos</t>
  </si>
  <si>
    <t>NM</t>
  </si>
  <si>
    <t>USA</t>
  </si>
  <si>
    <t>505-665-4406</t>
  </si>
  <si>
    <t>#3666</t>
  </si>
  <si>
    <t>SM-30</t>
  </si>
  <si>
    <t>14 MAY 2012</t>
  </si>
  <si>
    <t>solid</t>
  </si>
  <si>
    <t>oxide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</si>
</sst>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25" sqref="G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889</v>
      </c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 t="s">
        <v>883</v>
      </c>
    </row>
    <row r="8" spans="1:3">
      <c r="A8" s="18" t="s">
        <v>13</v>
      </c>
      <c r="B8" s="11" t="s">
        <v>884</v>
      </c>
    </row>
    <row r="9" spans="1:3">
      <c r="A9" s="18" t="s">
        <v>14</v>
      </c>
      <c r="B9" s="11" t="s">
        <v>885</v>
      </c>
    </row>
    <row r="10" spans="1:3">
      <c r="A10" s="18" t="s">
        <v>15</v>
      </c>
      <c r="B10" s="11">
        <v>87545</v>
      </c>
    </row>
    <row r="11" spans="1:3">
      <c r="A11" s="18" t="s">
        <v>809</v>
      </c>
      <c r="B11" s="11" t="s">
        <v>886</v>
      </c>
    </row>
    <row r="12" spans="1:3">
      <c r="A12" s="18" t="s">
        <v>26</v>
      </c>
      <c r="B12" s="23" t="s">
        <v>887</v>
      </c>
    </row>
    <row r="13" spans="1:3">
      <c r="A13" s="18" t="s">
        <v>839</v>
      </c>
      <c r="B13" s="12" t="s">
        <v>888</v>
      </c>
    </row>
    <row r="14" spans="1:3">
      <c r="A14" s="18" t="s">
        <v>16</v>
      </c>
      <c r="B14" s="40" t="s">
        <v>890</v>
      </c>
    </row>
    <row r="15" spans="1:3">
      <c r="A15" s="18" t="s">
        <v>41</v>
      </c>
      <c r="B15" s="12">
        <v>40942</v>
      </c>
      <c r="C15" s="9" t="s">
        <v>854</v>
      </c>
    </row>
    <row r="16" spans="1:3">
      <c r="A16" s="18" t="s">
        <v>40</v>
      </c>
      <c r="B16" s="14"/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>
        <v>1</v>
      </c>
      <c r="C19" s="9" t="s">
        <v>43</v>
      </c>
    </row>
    <row r="20" spans="1:34">
      <c r="A20" s="18" t="s">
        <v>808</v>
      </c>
      <c r="B20" s="39">
        <v>1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35</v>
      </c>
      <c r="C24" s="19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891</v>
      </c>
      <c r="F24" s="10" t="s">
        <v>892</v>
      </c>
      <c r="G24" s="10">
        <v>7</v>
      </c>
      <c r="I24" s="10"/>
      <c r="J24" s="27">
        <f>IF(Table5[[#This Row],[Activity (Bq)]]="","",Table5[[#This Row],[Activity (Bq)]]/37000000000)</f>
        <v>3.3600000000000003E-8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29</v>
      </c>
      <c r="C25" s="19">
        <v>1E-3</v>
      </c>
      <c r="D25" s="31">
        <f>IF(Table5[[#This Row],[Mass (g)]]="","",Table5[[#This Row],[Mass (g)]]*VLOOKUP(Table5[[#This Row],[Nuclide]],Doedata,4)*37000000000)</f>
        <v>79.92</v>
      </c>
      <c r="E25" s="10" t="s">
        <v>891</v>
      </c>
      <c r="F25" s="10" t="s">
        <v>892</v>
      </c>
      <c r="G25" s="10">
        <v>7</v>
      </c>
      <c r="I25" s="10"/>
      <c r="J25" s="27">
        <f>IF(Table5[[#This Row],[Activity (Bq)]]="","",Table5[[#This Row],[Activity (Bq)]]/37000000000)</f>
        <v>2.16E-9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 t="s">
        <v>878</v>
      </c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DDS User</cp:lastModifiedBy>
  <cp:lastPrinted>2010-11-18T22:52:38Z</cp:lastPrinted>
  <dcterms:created xsi:type="dcterms:W3CDTF">2010-11-12T20:51:00Z</dcterms:created>
  <dcterms:modified xsi:type="dcterms:W3CDTF">2012-05-14T16:59:04Z</dcterms:modified>
</cp:coreProperties>
</file>