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/>
  <c r="D86"/>
  <c r="J86" s="1"/>
  <c r="D87"/>
  <c r="J87" s="1"/>
  <c r="D88"/>
  <c r="J88" s="1"/>
  <c r="D89"/>
  <c r="J89" s="1"/>
  <c r="D90"/>
  <c r="J90" s="1"/>
  <c r="D91"/>
  <c r="J91"/>
  <c r="D92"/>
  <c r="J92" s="1"/>
  <c r="D93"/>
  <c r="J93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/>
  <c r="D126"/>
  <c r="J126" s="1"/>
  <c r="D127"/>
  <c r="J127" s="1"/>
  <c r="D128"/>
  <c r="J128" s="1"/>
  <c r="D129"/>
  <c r="J129" s="1"/>
  <c r="D130"/>
  <c r="J130" s="1"/>
  <c r="D131"/>
  <c r="J131"/>
  <c r="D132"/>
  <c r="J132" s="1"/>
  <c r="D133"/>
  <c r="J133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/>
  <c r="D142"/>
  <c r="J142" s="1"/>
  <c r="D143"/>
  <c r="J143" s="1"/>
  <c r="D144"/>
  <c r="J144" s="1"/>
  <c r="D145"/>
  <c r="J145" s="1"/>
  <c r="D146"/>
  <c r="J146" s="1"/>
  <c r="D147"/>
  <c r="J147"/>
  <c r="D148"/>
  <c r="J148" s="1"/>
  <c r="D149"/>
  <c r="J149"/>
  <c r="D150"/>
  <c r="J150" s="1"/>
  <c r="D151"/>
  <c r="J151" s="1"/>
  <c r="D152"/>
  <c r="J152" s="1"/>
  <c r="D153"/>
  <c r="J153" s="1"/>
  <c r="D154"/>
  <c r="J154" s="1"/>
  <c r="D155"/>
  <c r="J155"/>
  <c r="D156"/>
  <c r="J156" s="1"/>
  <c r="D157"/>
  <c r="J157"/>
  <c r="D158"/>
  <c r="J158" s="1"/>
  <c r="D159"/>
  <c r="J159" s="1"/>
  <c r="D160"/>
  <c r="J160" s="1"/>
  <c r="D161"/>
  <c r="J161" s="1"/>
  <c r="D162"/>
  <c r="J162" s="1"/>
  <c r="D163"/>
  <c r="J163"/>
  <c r="D164"/>
  <c r="J164" s="1"/>
  <c r="D165"/>
  <c r="J165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/>
  <c r="D174"/>
  <c r="J174" s="1"/>
  <c r="D175"/>
  <c r="J175" s="1"/>
  <c r="D176"/>
  <c r="J176" s="1"/>
  <c r="D177"/>
  <c r="J177" s="1"/>
  <c r="D178"/>
  <c r="J178" s="1"/>
  <c r="D179"/>
  <c r="J179"/>
  <c r="D180"/>
  <c r="J180" s="1"/>
  <c r="D181"/>
  <c r="J18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/>
  <c r="D190"/>
  <c r="J190" s="1"/>
  <c r="D191"/>
  <c r="J191" s="1"/>
  <c r="D192"/>
  <c r="J192" s="1"/>
  <c r="D193"/>
  <c r="J193" s="1"/>
  <c r="D194"/>
  <c r="J194" s="1"/>
  <c r="D195"/>
  <c r="J195"/>
  <c r="D196"/>
  <c r="J196" s="1"/>
  <c r="D197"/>
  <c r="J197"/>
  <c r="D198"/>
  <c r="J198" s="1"/>
  <c r="D75" i="1"/>
  <c r="J75" s="1"/>
  <c r="D76"/>
  <c r="J76" s="1"/>
  <c r="D77"/>
  <c r="J77" s="1"/>
  <c r="D78"/>
  <c r="J78" s="1"/>
  <c r="D79"/>
  <c r="J79"/>
  <c r="D80"/>
  <c r="J80" s="1"/>
  <c r="D81"/>
  <c r="J81"/>
  <c r="D82"/>
  <c r="J82" s="1"/>
  <c r="D83"/>
  <c r="J83" s="1"/>
  <c r="D84"/>
  <c r="J84" s="1"/>
  <c r="D85"/>
  <c r="J85" s="1"/>
  <c r="D86"/>
  <c r="J86" s="1"/>
  <c r="D87"/>
  <c r="J87"/>
  <c r="D88"/>
  <c r="J88" s="1"/>
  <c r="D89"/>
  <c r="J89"/>
  <c r="D90"/>
  <c r="J90" s="1"/>
  <c r="D91"/>
  <c r="J91" s="1"/>
  <c r="D92"/>
  <c r="J92" s="1"/>
  <c r="D93"/>
  <c r="J93" s="1"/>
  <c r="D94"/>
  <c r="J94" s="1"/>
  <c r="D95"/>
  <c r="J95"/>
  <c r="D96"/>
  <c r="J96" s="1"/>
  <c r="D97"/>
  <c r="J97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/>
  <c r="D200"/>
  <c r="J200" s="1"/>
  <c r="D201"/>
  <c r="J201"/>
  <c r="D202"/>
  <c r="J202" s="1"/>
  <c r="D203"/>
  <c r="J203" s="1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<sst xmlns="http://schemas.openxmlformats.org/spreadsheetml/2006/main" count="3327" uniqueCount="905">
  <si>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</si>
  <si>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</si>
  <si>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</si>
  <si>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</si>
  <si>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</si>
  <si>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</si>
  <si>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</si>
  <si>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</si>
  <si>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</si>
  <si>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</si>
  <si>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</si>
  <si>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</si>
  <si>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</si>
  <si>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</si>
  <si>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</si>
  <si>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</si>
  <si>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</si>
  <si>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</si>
  <si>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</si>
  <si>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</si>
  <si>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</si>
  <si>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</si>
  <si>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</si>
  <si>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</si>
  <si>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</si>
  <si>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</si>
  <si>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</si>
  <si>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</si>
  <si>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</si>
  <si>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</si>
  <si>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</si>
  <si>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</si>
  <si>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</si>
  <si>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</si>
  <si>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</si>
  <si>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</si>
  <si>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</si>
  <si>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</si>
  <si>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</si>
  <si>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</si>
  <si>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</si>
  <si>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</si>
  <si>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</si>
  <si>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</si>
  <si>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</si>
  <si>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</si>
  <si>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</si>
  <si>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</si>
  <si>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</si>
  <si>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</si>
  <si>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</si>
  <si>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</si>
  <si>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</si>
  <si>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</si>
  <si>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</si>
  <si>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</si>
  <si>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</si>
  <si>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</si>
  <si>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</si>
  <si>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</si>
  <si>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</si>
  <si>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</si>
  <si>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</si>
  <si>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</si>
  <si>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</si>
  <si>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</si>
  <si>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</si>
  <si>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</si>
  <si>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</si>
  <si>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</si>
  <si>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</si>
  <si>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</si>
  <si>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</si>
  <si>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</si>
  <si>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</si>
  <si>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</si>
  <si>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</si>
  <si>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</si>
  <si>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</si>
  <si>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</si>
  <si>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</si>
  <si>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</si>
  <si>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</si>
  <si>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</si>
  <si>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</si>
  <si>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</si>
  <si>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</si>
  <si>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</si>
  <si>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</si>
  <si>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</si>
  <si>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</si>
  <si>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</si>
  <si>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</si>
  <si>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</si>
  <si>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</si>
  <si>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</si>
  <si>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</si>
  <si>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</si>
  <si>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</si>
  <si>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</si>
  <si>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</si>
  <si>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</si>
  <si>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</si>
  <si>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</si>
  <si>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</si>
  <si>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</si>
  <si>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</si>
  <si>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</si>
  <si>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</si>
  <si>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</si>
  <si>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</si>
  <si>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</si>
  <si>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</si>
  <si>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</si>
  <si>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</si>
  <si>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</si>
  <si>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</si>
  <si>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</si>
  <si>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</si>
  <si>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</si>
  <si>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</si>
  <si>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</si>
  <si>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</si>
  <si>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</si>
  <si>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</si>
  <si>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</si>
  <si>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</si>
  <si>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</si>
  <si>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</si>
  <si>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</si>
  <si>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</si>
  <si>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</si>
  <si>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</si>
  <si>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</si>
  <si>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</si>
  <si>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</si>
  <si>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</si>
  <si>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</si>
  <si>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</si>
  <si>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</si>
  <si>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</si>
  <si>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</si>
  <si>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</si>
  <si>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</si>
  <si>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</si>
  <si>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</si>
  <si>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</si>
  <si>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</si>
  <si>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</si>
  <si>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</si>
  <si>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</si>
  <si>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</si>
  <si>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</si>
  <si>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</si>
  <si>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</si>
  <si>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</si>
  <si>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</si>
  <si>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</si>
  <si>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</si>
  <si>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</si>
  <si>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</si>
  <si>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</si>
  <si>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</si>
  <si>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</si>
  <si>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</si>
  <si>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</si>
  <si>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</si>
  <si>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</si>
  <si>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</si>
  <si>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</si>
  <si>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</si>
  <si>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</si>
  <si>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</si>
  <si>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</si>
  <si>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</si>
  <si>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</si>
  <si>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</si>
  <si>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</si>
  <si>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</si>
  <si>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</si>
  <si>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</si>
  <si>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</si>
  <si>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</si>
  <si>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</si>
  <si>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</si>
  <si>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</si>
  <si>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</si>
  <si>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</si>
  <si>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</si>
  <si>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</si>
  <si>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</si>
  <si>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</si>
  <si>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</si>
  <si>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</si>
  <si>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</si>
  <si>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</si>
  <si>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</si>
  <si>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</si>
  <si>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</si>
  <si>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</si>
  <si>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</si>
  <si>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</si>
  <si>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</si>
  <si>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</si>
  <si>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</si>
  <si>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</si>
  <si>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</si>
  <si>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</si>
  <si>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</si>
  <si>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</si>
  <si>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</si>
  <si>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</si>
  <si>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</si>
  <si>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</si>
  <si>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</si>
  <si>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</si>
  <si>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</si>
  <si>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</si>
  <si>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</si>
  <si>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</si>
  <si>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</si>
  <si>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</si>
  <si>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</si>
  <si>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</si>
  <si>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</si>
  <si>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</si>
  <si>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</si>
  <si>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</si>
  <si>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</si>
  <si>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</si>
  <si>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</si>
  <si>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</si>
  <si>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</si>
  <si>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</si>
  <si>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</si>
  <si>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</si>
  <si>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</si>
  <si>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</si>
  <si>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</si>
  <si>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</si>
  <si>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</si>
  <si>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</si>
  <si>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</si>
  <si>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</si>
  <si>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</si>
  <si>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</si>
  <si>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</si>
  <si>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</si>
  <si>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</si>
  <si>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</si>
  <si>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</si>
  <si>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</si>
  <si>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</si>
  <si>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</si>
  <si>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</si>
  <si>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</si>
  <si>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</si>
  <si>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</si>
  <si>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</si>
  <si>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</si>
  <si>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</si>
  <si>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</si>
  <si>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</si>
  <si>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</si>
  <si>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</si>
  <si>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</si>
  <si>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</si>
  <si>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</si>
  <si>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</si>
  <si>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</si>
  <si>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</si>
  <si>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</si>
  <si>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</si>
  <si>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</si>
  <si>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</si>
  <si>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</si>
  <si>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</si>
  <si>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</si>
  <si>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</si>
  <si>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</si>
  <si>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</si>
  <si>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</si>
  <si>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</si>
  <si>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</si>
  <si>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</si>
  <si>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</si>
  <si>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</si>
  <si>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</si>
  <si>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</si>
  <si>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</si>
  <si>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</si>
  <si>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</si>
  <si>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</si>
  <si>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</si>
  <si>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</si>
  <si>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</si>
  <si>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</si>
  <si>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</si>
  <si>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</si>
  <si>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</si>
  <si>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</si>
  <si>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</si>
  <si>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</si>
  <si>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</si>
  <si>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</si>
  <si>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</si>
  <si>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</si>
  <si>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</si>
  <si>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</si>
  <si>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</si>
  <si>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</si>
  <si>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</si>
  <si>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</si>
  <si>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</si>
  <si>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</si>
  <si>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</si>
  <si>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</si>
  <si>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</si>
  <si>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</si>
  <si>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</si>
  <si>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</si>
  <si>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</si>
  <si>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</si>
  <si>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</si>
  <si>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</si>
  <si>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</si>
  <si>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</si>
  <si>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</si>
  <si>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</si>
  <si>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</si>
  <si>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</si>
  <si>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</si>
  <si>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</si>
  <si>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</si>
  <si>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</si>
  <si>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</si>
  <si>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</si>
  <si>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</si>
  <si>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</si>
  <si>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</si>
  <si>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</si>
  <si>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</si>
  <si>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</si>
  <si>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</si>
  <si>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</si>
  <si>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</si>
  <si>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</si>
  <si>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</si>
  <si>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</si>
  <si>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</si>
  <si>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</si>
  <si>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</si>
  <si>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</si>
  <si>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</si>
  <si>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</si>
  <si>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</si>
  <si>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</si>
  <si>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</si>
  <si>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</si>
  <si>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</si>
  <si>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</si>
  <si>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</si>
  <si>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</si>
  <si>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</si>
  <si>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</si>
  <si>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</si>
  <si>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</si>
  <si>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</si>
  <si>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</si>
  <si>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</si>
  <si>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</si>
  <si>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</si>
  <si>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</si>
  <si>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</si>
  <si>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</si>
  <si>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</si>
  <si>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</si>
  <si>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</si>
  <si>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</si>
  <si>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</si>
  <si>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</si>
  <si>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</si>
  <si>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</si>
  <si>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</si>
  <si>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</si>
  <si>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</si>
  <si>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</si>
  <si>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</si>
  <si>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</si>
  <si>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</si>
  <si>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</si>
  <si>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</si>
  <si>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</si>
  <si>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</si>
  <si>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</si>
  <si>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</si>
  <si>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</si>
  <si>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</si>
  <si>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</si>
  <si>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</si>
  <si>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</si>
  <si>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</si>
  <si>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</si>
  <si>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</si>
  <si>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</si>
  <si>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</si>
  <si>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</si>
  <si>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</si>
  <si>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</si>
  <si>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</si>
  <si>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</si>
  <si>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</si>
  <si>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</si>
  <si>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</si>
  <si>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</si>
  <si>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</si>
  <si>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</si>
  <si>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</si>
  <si>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</si>
  <si>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</si>
  <si>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</si>
  <si>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</si>
  <si>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</si>
  <si>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</si>
  <si>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</si>
  <si>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</si>
  <si>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</si>
  <si>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</si>
  <si>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</si>
  <si>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</si>
  <si>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</si>
  <si>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</si>
  <si>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</si>
  <si>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</si>
  <si>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</si>
  <si>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</si>
  <si>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</si>
  <si>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</si>
  <si>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</si>
  <si>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</si>
  <si>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</si>
  <si>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</si>
  <si>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</si>
  <si>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</si>
  <si>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</si>
  <si>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</si>
  <si>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</si>
  <si>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</si>
  <si>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</si>
  <si>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</si>
  <si>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</si>
  <si>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</si>
  <si>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</si>
  <si>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</si>
  <si>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</si>
  <si>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</si>
  <si>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</si>
  <si>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</si>
  <si>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</si>
  <si>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</si>
  <si>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</si>
  <si>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</si>
  <si>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</si>
  <si>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</si>
  <si>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</si>
  <si>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</si>
  <si>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</si>
  <si>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</si>
  <si>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</si>
  <si>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</si>
  <si>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</si>
  <si>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</si>
  <si>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</si>
  <si>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</si>
  <si>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</si>
  <si>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</si>
  <si>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</si>
  <si>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</si>
  <si>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</si>
  <si>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</si>
  <si>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</si>
  <si>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</si>
  <si>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</si>
  <si>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</si>
  <si>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</si>
  <si>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</si>
  <si>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</si>
  <si>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</si>
  <si>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</si>
  <si>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</si>
  <si>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</si>
  <si>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</si>
  <si>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</si>
  <si>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</si>
  <si>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</si>
  <si>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</si>
  <si>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</si>
  <si>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</si>
  <si>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</si>
  <si>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</si>
  <si>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</si>
  <si>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</si>
  <si>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</si>
  <si>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</si>
  <si>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</si>
  <si>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</si>
  <si>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</si>
  <si>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</si>
  <si>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</si>
  <si>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</si>
  <si>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</si>
  <si>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</si>
  <si>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</si>
  <si>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</si>
  <si>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</si>
  <si>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</si>
  <si>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</si>
  <si>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</si>
  <si>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</si>
  <si>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</si>
  <si>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</si>
  <si>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</si>
  <si>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</si>
  <si>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</si>
  <si>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</si>
  <si>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</si>
  <si>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</si>
  <si>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</si>
  <si>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</si>
  <si>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</si>
  <si>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</si>
  <si>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</si>
  <si>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</si>
  <si>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</si>
  <si>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</si>
  <si>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</si>
  <si>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</si>
  <si>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</si>
  <si>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</si>
  <si>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</si>
  <si>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</si>
  <si>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</si>
  <si>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</si>
  <si>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</si>
  <si>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</si>
  <si>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</si>
  <si>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</si>
  <si>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</si>
  <si>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</si>
  <si>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</si>
  <si>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</si>
  <si>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</si>
  <si>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</si>
  <si>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</si>
  <si>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</si>
  <si>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</si>
  <si>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</si>
  <si>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</si>
  <si>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</si>
  <si>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</si>
  <si>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</si>
  <si>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</si>
  <si>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</si>
  <si>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</si>
  <si>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</si>
  <si>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</si>
  <si>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</si>
  <si>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</si>
  <si>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</si>
  <si>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</si>
  <si>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</si>
  <si>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</si>
  <si>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</si>
  <si>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</si>
  <si>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</si>
  <si>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</si>
  <si>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</si>
  <si>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</si>
  <si>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</si>
  <si>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</si>
  <si>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</si>
  <si>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</si>
  <si>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</si>
  <si>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</si>
  <si>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</si>
  <si>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</si>
  <si>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</si>
  <si>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</si>
  <si>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</si>
  <si>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</si>
  <si>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</si>
  <si>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</si>
  <si>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</si>
  <si>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</si>
  <si>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</si>
  <si>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</si>
  <si>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</si>
  <si>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</si>
  <si>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</si>
  <si>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</si>
  <si>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</si>
  <si>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</si>
  <si>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</si>
  <si>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</si>
  <si>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</si>
  <si>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</si>
  <si>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</si>
  <si>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</si>
  <si>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</si>
  <si>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</si>
  <si>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</si>
  <si>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</si>
  <si>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</si>
  <si>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</si>
  <si>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</si>
  <si>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</si>
  <si>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</si>
  <si>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</si>
  <si>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</si>
  <si>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</si>
  <si>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</si>
  <si>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</si>
  <si>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</si>
  <si>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</si>
  <si>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</si>
  <si>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</si>
  <si>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</si>
  <si>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</si>
  <si>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</si>
  <si>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</si>
  <si>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</si>
  <si>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</si>
  <si>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</si>
  <si>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</si>
  <si>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</si>
  <si>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</si>
  <si>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</si>
  <si>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</si>
  <si>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</si>
  <si>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</si>
  <si>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</si>
  <si>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</si>
  <si>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</si>
  <si>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</si>
  <si>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</si>
  <si>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</si>
  <si>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</si>
  <si>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</si>
  <si>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</si>
  <si>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</si>
  <si>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</si>
  <si>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</si>
  <si>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</si>
  <si>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</si>
  <si>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</si>
  <si>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</si>
  <si>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</si>
  <si>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</si>
  <si>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</si>
  <si>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</si>
  <si>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</si>
  <si>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</si>
  <si>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</si>
  <si>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</si>
  <si>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</si>
  <si>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</si>
  <si>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</si>
  <si>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</si>
  <si>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</si>
  <si>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</si>
  <si>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</si>
  <si>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</si>
  <si>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</si>
  <si>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</si>
  <si>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</si>
  <si>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</si>
  <si>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</si>
  <si>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</si>
  <si>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</si>
  <si>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</si>
  <si>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</si>
  <si>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</si>
  <si>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</si>
  <si>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</si>
  <si>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</si>
  <si>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</si>
  <si>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</si>
  <si>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</si>
  <si>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</si>
  <si>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</si>
  <si>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</si>
  <si>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</si>
  <si>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</si>
  <si>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</si>
  <si>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</si>
  <si>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</si>
  <si>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</si>
  <si>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</si>
  <si>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</si>
  <si>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</si>
  <si>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</si>
  <si>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</si>
  <si>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</si>
  <si>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</si>
  <si>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</si>
  <si>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</si>
  <si>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</si>
  <si>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</si>
  <si>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</si>
  <si>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</si>
  <si>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</si>
  <si>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</si>
  <si>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</si>
  <si>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</si>
  <si>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</si>
  <si>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</si>
  <si>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</si>
  <si>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</si>
  <si>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</si>
  <si>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</si>
  <si>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</si>
  <si>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</si>
  <si>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</si>
  <si>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</si>
  <si>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</si>
  <si>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</si>
  <si>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</si>
  <si>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</si>
  <si>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</si>
  <si>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</si>
  <si>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</si>
  <si>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</si>
  <si>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</si>
  <si>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</si>
  <si>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</si>
  <si>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</si>
  <si>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</si>
  <si>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</si>
  <si>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</si>
  <si>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</si>
  <si>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</si>
  <si>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</si>
  <si>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</si>
  <si>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</si>
  <si>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</si>
  <si>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</si>
  <si>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</si>
  <si>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</si>
  <si>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</si>
  <si>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</si>
  <si>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</si>
  <si>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</si>
  <si>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</si>
  <si>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</si>
  <si>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</si>
  <si>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</si>
  <si>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</si>
  <si>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</si>
  <si>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</si>
  <si>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</si>
  <si>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</si>
  <si>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</si>
  <si>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</si>
  <si>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</si>
  <si>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</si>
  <si>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</si>
  <si>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</si>
  <si>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</si>
  <si>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</si>
  <si>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</si>
  <si>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</si>
  <si>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</si>
  <si>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</si>
  <si>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</si>
  <si>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</si>
  <si>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</si>
  <si>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</si>
  <si>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</si>
  <si>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</si>
  <si>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</si>
  <si>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</si>
  <si>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</si>
  <si>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</si>
  <si>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</si>
  <si>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</si>
  <si>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</si>
  <si>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</si>
  <si>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</si>
  <si>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</si>
  <si>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</si>
  <si>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</si>
  <si>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</si>
  <si>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</si>
  <si>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</si>
  <si>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</si>
  <si>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</si>
  <si>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</si>
  <si>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</si>
  <si>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</si>
  <si>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</si>
  <si>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</si>
  <si>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</si>
  <si>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</si>
  <si>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</si>
  <si>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</si>
  <si>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</si>
  <si>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</si>
  <si>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</si>
  <si>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</si>
  <si>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</si>
  <si>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</si>
  <si>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</si>
  <si>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</si>
  <si>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</si>
  <si>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</si>
  <si>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</si>
  <si>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</si>
  <si>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</si>
  <si>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</si>
  <si>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</si>
  <si>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</si>
  <si>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</si>
  <si>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</si>
  <si>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</si>
  <si>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</si>
  <si>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</si>
  <si>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</si>
  <si>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</si>
  <si>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</si>
  <si>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</si>
  <si>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</si>
  <si>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</si>
  <si>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</si>
  <si>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</si>
  <si>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</si>
  <si>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</si>
  <si>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</si>
  <si>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</si>
  <si>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</si>
  <si>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</si>
  <si>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</si>
  <si>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</si>
  <si>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</si>
  <si>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</si>
  <si>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</si>
  <si>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</si>
  <si>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</si>
  <si>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</si>
  <si>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</si>
  <si>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</si>
  <si>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</si>
  <si>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</si>
  <si>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</si>
  <si>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</si>
  <si>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</si>
  <si>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</si>
  <si>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</si>
  <si>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</si>
  <si>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</si>
  <si>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</si>
  <si>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</si>
  <si>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</si>
  <si>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</si>
  <si>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</si>
  <si>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</si>
  <si>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</si>
  <si>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</si>
  <si>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</si>
  <si>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</si>
  <si>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</si>
  <si>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</si>
  <si>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</si>
  <si>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</si>
  <si>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</si>
  <si>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</si>
  <si>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</si>
  <si>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</si>
  <si>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</si>
  <si>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</si>
  <si>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</si>
  <si>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Janot</t>
  </si>
  <si>
    <t>Noemie</t>
  </si>
  <si>
    <t>SSRL</t>
  </si>
  <si>
    <t>MS 69</t>
  </si>
  <si>
    <t>njanot@slac.stanford.edu</t>
  </si>
  <si>
    <t>USA</t>
  </si>
  <si>
    <t>x-2990</t>
  </si>
  <si>
    <t>4/2/12</t>
  </si>
  <si>
    <t>N/A</t>
  </si>
  <si>
    <t>BW_1A_top</t>
  </si>
  <si>
    <t>BW_1A_bot</t>
  </si>
  <si>
    <t>BW_1D_top</t>
  </si>
  <si>
    <t>BW_1D_bot</t>
  </si>
  <si>
    <t>BW_1I_top</t>
  </si>
  <si>
    <t>BW_1I_bot</t>
  </si>
  <si>
    <t>BW_2J_top</t>
  </si>
  <si>
    <t>BW_2J_bot</t>
  </si>
  <si>
    <t>BW_1J_top</t>
  </si>
  <si>
    <t>S8_2B</t>
  </si>
  <si>
    <t>S8_4A</t>
  </si>
  <si>
    <t>S8_4E</t>
  </si>
  <si>
    <t>S8_4C_May11</t>
  </si>
  <si>
    <t>S8_4C_Dec11</t>
  </si>
  <si>
    <t>4-3</t>
  </si>
  <si>
    <t>3380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</si>
</sst>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émie" refreshedDate="41001.64809513888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3.0000000000000001E-5" maxValue="3.0000000000000001E-5"/>
    </cacheField>
    <cacheField name="Activity (Bq)" numFmtId="11">
      <sharedItems containsMixedTypes="1" containsNumber="1" minValue="0.37296000000000001" maxValue="0.372960000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0080000000000001E-11" maxValue="1.0080000000000001E-1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BW_1A_top"/>
    <x v="0"/>
    <n v="3.0000000000000001E-5"/>
    <n v="0.37296000000000001"/>
    <s v="Slurry/Paste"/>
    <s v="Other"/>
    <n v="7"/>
    <s v="4p"/>
    <s v="N/A"/>
    <n v="1.0080000000000001E-11"/>
  </r>
  <r>
    <s v="BW_1A_bot"/>
    <x v="0"/>
    <n v="3.0000000000000001E-5"/>
    <n v="0.37296000000000001"/>
    <s v="Slurry/Paste"/>
    <s v="Other"/>
    <n v="7"/>
    <s v="4p"/>
    <s v="N/A"/>
    <n v="1.0080000000000001E-11"/>
  </r>
  <r>
    <s v="BW_1D_top"/>
    <x v="0"/>
    <n v="3.0000000000000001E-5"/>
    <n v="0.37296000000000001"/>
    <s v="Slurry/Paste"/>
    <s v="Other"/>
    <n v="7"/>
    <s v="4p"/>
    <s v="N/A"/>
    <n v="1.0080000000000001E-11"/>
  </r>
  <r>
    <s v="BW_1D_bot"/>
    <x v="0"/>
    <n v="3.0000000000000001E-5"/>
    <n v="0.37296000000000001"/>
    <s v="Slurry/Paste"/>
    <s v="Other"/>
    <n v="7"/>
    <s v="4p"/>
    <s v="N/A"/>
    <n v="1.0080000000000001E-11"/>
  </r>
  <r>
    <s v="BW_1I_top"/>
    <x v="0"/>
    <n v="3.0000000000000001E-5"/>
    <n v="0.37296000000000001"/>
    <s v="Slurry/Paste"/>
    <s v="Other"/>
    <n v="7"/>
    <s v="4p"/>
    <s v="N/A"/>
    <n v="1.0080000000000001E-11"/>
  </r>
  <r>
    <s v="BW_1I_bot"/>
    <x v="0"/>
    <n v="3.0000000000000001E-5"/>
    <n v="0.37296000000000001"/>
    <s v="Slurry/Paste"/>
    <s v="Other"/>
    <n v="7"/>
    <s v="4p"/>
    <s v="N/A"/>
    <n v="1.0080000000000001E-11"/>
  </r>
  <r>
    <s v="BW_2J_top"/>
    <x v="0"/>
    <n v="3.0000000000000001E-5"/>
    <n v="0.37296000000000001"/>
    <s v="Slurry/Paste"/>
    <s v="Other"/>
    <n v="7"/>
    <s v="4p"/>
    <s v="N/A"/>
    <n v="1.0080000000000001E-11"/>
  </r>
  <r>
    <s v="BW_2J_bot"/>
    <x v="0"/>
    <n v="3.0000000000000001E-5"/>
    <n v="0.37296000000000001"/>
    <s v="Slurry/Paste"/>
    <s v="Other"/>
    <n v="7"/>
    <s v="4p"/>
    <s v="N/A"/>
    <n v="1.0080000000000001E-11"/>
  </r>
  <r>
    <s v="BW_1J_top"/>
    <x v="0"/>
    <n v="3.0000000000000001E-5"/>
    <n v="0.37296000000000001"/>
    <s v="Slurry/Paste"/>
    <s v="Other"/>
    <n v="7"/>
    <s v="4p"/>
    <s v="N/A"/>
    <n v="1.0080000000000001E-11"/>
  </r>
  <r>
    <s v="BW_1J_bot"/>
    <x v="0"/>
    <n v="3.0000000000000001E-5"/>
    <n v="0.37296000000000001"/>
    <s v="Slurry/Paste"/>
    <s v="Other"/>
    <n v="7"/>
    <s v="4p"/>
    <s v="N/A"/>
    <n v="1.0080000000000001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33" activePane="bottomLeft" state="frozenSplit"/>
      <selection activeCell="C5" sqref="C5"/>
      <selection pane="bottomLeft" activeCell="D11" sqref="D1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22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11" t="s">
        <v>884</v>
      </c>
    </row>
    <row r="8" spans="1:3">
      <c r="A8" s="16" t="s">
        <v>13</v>
      </c>
      <c r="B8" s="11" t="s">
        <v>24</v>
      </c>
    </row>
    <row r="9" spans="1:3">
      <c r="A9" s="16" t="s">
        <v>14</v>
      </c>
      <c r="B9" s="11" t="s">
        <v>25</v>
      </c>
    </row>
    <row r="10" spans="1:3">
      <c r="A10" s="16" t="s">
        <v>15</v>
      </c>
      <c r="B10" s="11">
        <v>94025</v>
      </c>
    </row>
    <row r="11" spans="1:3">
      <c r="A11" s="16" t="s">
        <v>809</v>
      </c>
      <c r="B11" s="11" t="s">
        <v>885</v>
      </c>
    </row>
    <row r="12" spans="1:3">
      <c r="A12" s="16" t="s">
        <v>26</v>
      </c>
      <c r="B12" s="21" t="s">
        <v>886</v>
      </c>
    </row>
    <row r="13" spans="1:3">
      <c r="A13" s="16" t="s">
        <v>839</v>
      </c>
      <c r="B13" s="39" t="s">
        <v>904</v>
      </c>
    </row>
    <row r="14" spans="1:3">
      <c r="A14" s="16" t="s">
        <v>16</v>
      </c>
      <c r="B14" s="38" t="s">
        <v>887</v>
      </c>
    </row>
    <row r="15" spans="1:3">
      <c r="A15" s="16" t="s">
        <v>41</v>
      </c>
      <c r="B15" s="39" t="s">
        <v>903</v>
      </c>
      <c r="C15" s="9" t="s">
        <v>854</v>
      </c>
    </row>
    <row r="16" spans="1:3">
      <c r="A16" s="16" t="s">
        <v>40</v>
      </c>
      <c r="B16" s="12">
        <v>41005</v>
      </c>
      <c r="C16" s="9" t="s">
        <v>854</v>
      </c>
    </row>
    <row r="17" spans="1:34">
      <c r="A17" s="16" t="s">
        <v>811</v>
      </c>
      <c r="B17" s="39">
        <v>41008</v>
      </c>
      <c r="C17" s="9" t="s">
        <v>853</v>
      </c>
    </row>
    <row r="18" spans="1:34">
      <c r="A18" s="16" t="s">
        <v>42</v>
      </c>
      <c r="B18" s="11" t="s">
        <v>888</v>
      </c>
      <c r="C18" s="9" t="s">
        <v>43</v>
      </c>
    </row>
    <row r="19" spans="1:34">
      <c r="A19" s="16" t="s">
        <v>807</v>
      </c>
      <c r="B19" s="11" t="s">
        <v>888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35</v>
      </c>
      <c r="C24" s="17">
        <v>3.0000000000000001E-5</v>
      </c>
      <c r="D24" s="29">
        <f>IF(Table5[[#This Row],[Mass (g)]]="","",Table5[[#This Row],[Mass (g)]]*VLOOKUP(Table5[[#This Row],[Nuclide]],Doedata,4)*37000000000)</f>
        <v>0.37296000000000001</v>
      </c>
      <c r="E24" s="10" t="s">
        <v>820</v>
      </c>
      <c r="F24" s="10" t="s">
        <v>821</v>
      </c>
      <c r="G24" s="10">
        <v>7</v>
      </c>
      <c r="H24" s="10" t="s">
        <v>873</v>
      </c>
      <c r="I24" s="10" t="s">
        <v>888</v>
      </c>
      <c r="J24" s="25">
        <f>IF(Table5[[#This Row],[Activity (Bq)]]="","",Table5[[#This Row],[Activity (Bq)]]/37000000000)</f>
        <v>1.0080000000000001E-11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35</v>
      </c>
      <c r="C25" s="17">
        <v>3.0000000000000001E-5</v>
      </c>
      <c r="D25" s="29">
        <f>IF(Table5[[#This Row],[Mass (g)]]="","",Table5[[#This Row],[Mass (g)]]*VLOOKUP(Table5[[#This Row],[Nuclide]],Doedata,4)*37000000000)</f>
        <v>0.37296000000000001</v>
      </c>
      <c r="E25" s="10" t="s">
        <v>820</v>
      </c>
      <c r="F25" s="10" t="s">
        <v>821</v>
      </c>
      <c r="G25" s="10">
        <v>7</v>
      </c>
      <c r="H25" s="10" t="s">
        <v>873</v>
      </c>
      <c r="I25" s="10" t="s">
        <v>888</v>
      </c>
      <c r="J25" s="25">
        <f>IF(Table5[[#This Row],[Activity (Bq)]]="","",Table5[[#This Row],[Activity (Bq)]]/37000000000)</f>
        <v>1.0080000000000001E-11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35</v>
      </c>
      <c r="C26" s="17">
        <v>3.0000000000000001E-5</v>
      </c>
      <c r="D26" s="29">
        <f>IF(Table5[[#This Row],[Mass (g)]]="","",Table5[[#This Row],[Mass (g)]]*VLOOKUP(Table5[[#This Row],[Nuclide]],Doedata,4)*37000000000)</f>
        <v>0.37296000000000001</v>
      </c>
      <c r="E26" s="10" t="s">
        <v>820</v>
      </c>
      <c r="F26" s="10" t="s">
        <v>821</v>
      </c>
      <c r="G26" s="10">
        <v>7</v>
      </c>
      <c r="H26" s="10" t="s">
        <v>873</v>
      </c>
      <c r="I26" s="10" t="s">
        <v>888</v>
      </c>
      <c r="J26" s="25">
        <f>IF(Table5[[#This Row],[Activity (Bq)]]="","",Table5[[#This Row],[Activity (Bq)]]/37000000000)</f>
        <v>1.0080000000000001E-11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35</v>
      </c>
      <c r="C27" s="17">
        <v>3.0000000000000001E-5</v>
      </c>
      <c r="D27" s="29">
        <f>IF(Table5[[#This Row],[Mass (g)]]="","",Table5[[#This Row],[Mass (g)]]*VLOOKUP(Table5[[#This Row],[Nuclide]],Doedata,4)*37000000000)</f>
        <v>0.37296000000000001</v>
      </c>
      <c r="E27" s="10" t="s">
        <v>820</v>
      </c>
      <c r="F27" s="10" t="s">
        <v>821</v>
      </c>
      <c r="G27" s="10">
        <v>7</v>
      </c>
      <c r="H27" s="10" t="s">
        <v>873</v>
      </c>
      <c r="I27" s="10" t="s">
        <v>888</v>
      </c>
      <c r="J27" s="25">
        <f>IF(Table5[[#This Row],[Activity (Bq)]]="","",Table5[[#This Row],[Activity (Bq)]]/37000000000)</f>
        <v>1.0080000000000001E-11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35</v>
      </c>
      <c r="C28" s="17">
        <v>3.0000000000000001E-5</v>
      </c>
      <c r="D28" s="29">
        <f>IF(Table5[[#This Row],[Mass (g)]]="","",Table5[[#This Row],[Mass (g)]]*VLOOKUP(Table5[[#This Row],[Nuclide]],Doedata,4)*37000000000)</f>
        <v>0.37296000000000001</v>
      </c>
      <c r="E28" s="10" t="s">
        <v>820</v>
      </c>
      <c r="F28" s="10" t="s">
        <v>821</v>
      </c>
      <c r="G28" s="10">
        <v>7</v>
      </c>
      <c r="H28" s="10" t="s">
        <v>873</v>
      </c>
      <c r="I28" s="10" t="s">
        <v>888</v>
      </c>
      <c r="J28" s="25">
        <f>IF(Table5[[#This Row],[Activity (Bq)]]="","",Table5[[#This Row],[Activity (Bq)]]/37000000000)</f>
        <v>1.0080000000000001E-11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35</v>
      </c>
      <c r="C29" s="17">
        <v>3.0000000000000001E-5</v>
      </c>
      <c r="D29" s="29">
        <f>IF(Table5[[#This Row],[Mass (g)]]="","",Table5[[#This Row],[Mass (g)]]*VLOOKUP(Table5[[#This Row],[Nuclide]],Doedata,4)*37000000000)</f>
        <v>0.37296000000000001</v>
      </c>
      <c r="E29" s="10" t="s">
        <v>820</v>
      </c>
      <c r="F29" s="10" t="s">
        <v>821</v>
      </c>
      <c r="G29" s="10">
        <v>7</v>
      </c>
      <c r="H29" s="10" t="s">
        <v>873</v>
      </c>
      <c r="I29" s="10" t="s">
        <v>888</v>
      </c>
      <c r="J29" s="25">
        <f>IF(Table5[[#This Row],[Activity (Bq)]]="","",Table5[[#This Row],[Activity (Bq)]]/37000000000)</f>
        <v>1.0080000000000001E-11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35</v>
      </c>
      <c r="C30" s="17">
        <v>3.0000000000000001E-5</v>
      </c>
      <c r="D30" s="29">
        <f>IF(Table5[[#This Row],[Mass (g)]]="","",Table5[[#This Row],[Mass (g)]]*VLOOKUP(Table5[[#This Row],[Nuclide]],Doedata,4)*37000000000)</f>
        <v>0.37296000000000001</v>
      </c>
      <c r="E30" s="10" t="s">
        <v>820</v>
      </c>
      <c r="F30" s="10" t="s">
        <v>821</v>
      </c>
      <c r="G30" s="10">
        <v>7</v>
      </c>
      <c r="H30" s="10" t="s">
        <v>873</v>
      </c>
      <c r="I30" s="10" t="s">
        <v>888</v>
      </c>
      <c r="J30" s="25">
        <f>IF(Table5[[#This Row],[Activity (Bq)]]="","",Table5[[#This Row],[Activity (Bq)]]/37000000000)</f>
        <v>1.0080000000000001E-11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35</v>
      </c>
      <c r="C31" s="17">
        <v>3.0000000000000001E-5</v>
      </c>
      <c r="D31" s="29">
        <f>IF(Table5[[#This Row],[Mass (g)]]="","",Table5[[#This Row],[Mass (g)]]*VLOOKUP(Table5[[#This Row],[Nuclide]],Doedata,4)*37000000000)</f>
        <v>0.37296000000000001</v>
      </c>
      <c r="E31" s="10" t="s">
        <v>820</v>
      </c>
      <c r="F31" s="10" t="s">
        <v>821</v>
      </c>
      <c r="G31" s="10">
        <v>7</v>
      </c>
      <c r="H31" s="10" t="s">
        <v>873</v>
      </c>
      <c r="I31" s="10" t="s">
        <v>888</v>
      </c>
      <c r="J31" s="25">
        <f>IF(Table5[[#This Row],[Activity (Bq)]]="","",Table5[[#This Row],[Activity (Bq)]]/37000000000)</f>
        <v>1.0080000000000001E-11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35</v>
      </c>
      <c r="C32" s="17">
        <v>3.0000000000000001E-5</v>
      </c>
      <c r="D32" s="29">
        <f>IF(Table5[[#This Row],[Mass (g)]]="","",Table5[[#This Row],[Mass (g)]]*VLOOKUP(Table5[[#This Row],[Nuclide]],Doedata,4)*37000000000)</f>
        <v>0.37296000000000001</v>
      </c>
      <c r="E32" s="10" t="s">
        <v>820</v>
      </c>
      <c r="F32" s="10" t="s">
        <v>821</v>
      </c>
      <c r="G32" s="10">
        <v>7</v>
      </c>
      <c r="H32" s="10" t="s">
        <v>873</v>
      </c>
      <c r="I32" s="10" t="s">
        <v>888</v>
      </c>
      <c r="J32" s="25">
        <f>IF(Table5[[#This Row],[Activity (Bq)]]="","",Table5[[#This Row],[Activity (Bq)]]/37000000000)</f>
        <v>1.0080000000000001E-11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35</v>
      </c>
      <c r="C33" s="17">
        <v>3.0000000000000001E-5</v>
      </c>
      <c r="D33" s="29">
        <f>IF(Table5[[#This Row],[Mass (g)]]="","",Table5[[#This Row],[Mass (g)]]*VLOOKUP(Table5[[#This Row],[Nuclide]],Doedata,4)*37000000000)</f>
        <v>0.37296000000000001</v>
      </c>
      <c r="E33" s="10" t="s">
        <v>820</v>
      </c>
      <c r="F33" s="10" t="s">
        <v>821</v>
      </c>
      <c r="G33" s="10">
        <v>7</v>
      </c>
      <c r="H33" s="10" t="s">
        <v>873</v>
      </c>
      <c r="I33" s="10" t="s">
        <v>888</v>
      </c>
      <c r="J33" s="25">
        <f>IF(Table5[[#This Row],[Activity (Bq)]]="","",Table5[[#This Row],[Activity (Bq)]]/37000000000)</f>
        <v>1.0080000000000001E-11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35</v>
      </c>
      <c r="C34" s="17">
        <v>6.0000000000000002E-5</v>
      </c>
      <c r="D34" s="29">
        <f>IF(Table5[[#This Row],[Mass (g)]]="","",Table5[[#This Row],[Mass (g)]]*VLOOKUP(Table5[[#This Row],[Nuclide]],Doedata,4)*37000000000)</f>
        <v>0.74592000000000003</v>
      </c>
      <c r="E34" s="10" t="s">
        <v>820</v>
      </c>
      <c r="F34" s="10" t="s">
        <v>821</v>
      </c>
      <c r="G34" s="10">
        <v>7</v>
      </c>
      <c r="H34" s="10" t="s">
        <v>873</v>
      </c>
      <c r="I34" s="10" t="s">
        <v>888</v>
      </c>
      <c r="J34" s="25">
        <f>IF(Table5[[#This Row],[Activity (Bq)]]="","",Table5[[#This Row],[Activity (Bq)]]/37000000000)</f>
        <v>2.0160000000000001E-11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35</v>
      </c>
      <c r="C35" s="17">
        <v>6.0000000000000002E-5</v>
      </c>
      <c r="D35" s="29">
        <f>IF(Table5[[#This Row],[Mass (g)]]="","",Table5[[#This Row],[Mass (g)]]*VLOOKUP(Table5[[#This Row],[Nuclide]],Doedata,4)*37000000000)</f>
        <v>0.74592000000000003</v>
      </c>
      <c r="E35" s="10" t="s">
        <v>820</v>
      </c>
      <c r="F35" s="10" t="s">
        <v>821</v>
      </c>
      <c r="G35" s="10">
        <v>7</v>
      </c>
      <c r="H35" s="10" t="s">
        <v>873</v>
      </c>
      <c r="I35" s="10" t="s">
        <v>888</v>
      </c>
      <c r="J35" s="25">
        <f>IF(Table5[[#This Row],[Activity (Bq)]]="","",Table5[[#This Row],[Activity (Bq)]]/37000000000)</f>
        <v>2.0160000000000001E-11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35</v>
      </c>
      <c r="C36" s="17">
        <v>5.0000000000000001E-4</v>
      </c>
      <c r="D36" s="29">
        <f>IF(Table5[[#This Row],[Mass (g)]]="","",Table5[[#This Row],[Mass (g)]]*VLOOKUP(Table5[[#This Row],[Nuclide]],Doedata,4)*37000000000)</f>
        <v>6.2159999999999993</v>
      </c>
      <c r="E36" s="10" t="s">
        <v>820</v>
      </c>
      <c r="F36" s="10" t="s">
        <v>821</v>
      </c>
      <c r="G36" s="10">
        <v>7</v>
      </c>
      <c r="H36" s="10" t="s">
        <v>873</v>
      </c>
      <c r="I36" s="10" t="s">
        <v>888</v>
      </c>
      <c r="J36" s="25">
        <f>IF(Table5[[#This Row],[Activity (Bq)]]="","",Table5[[#This Row],[Activity (Bq)]]/37000000000)</f>
        <v>1.6799999999999999E-10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902</v>
      </c>
      <c r="B37" s="9" t="s">
        <v>35</v>
      </c>
      <c r="C37" s="17">
        <v>1.7000000000000001E-4</v>
      </c>
      <c r="D37" s="29">
        <f>IF(Table5[[#This Row],[Mass (g)]]="","",Table5[[#This Row],[Mass (g)]]*VLOOKUP(Table5[[#This Row],[Nuclide]],Doedata,4)*37000000000)</f>
        <v>2.1134400000000002</v>
      </c>
      <c r="E37" s="10" t="s">
        <v>820</v>
      </c>
      <c r="F37" s="10" t="s">
        <v>821</v>
      </c>
      <c r="G37" s="10">
        <v>7</v>
      </c>
      <c r="H37" s="10" t="s">
        <v>873</v>
      </c>
      <c r="I37" s="10" t="s">
        <v>888</v>
      </c>
      <c r="J37" s="25">
        <f>IF(Table5[[#This Row],[Activity (Bq)]]="","",Table5[[#This Row],[Activity (Bq)]]/37000000000)</f>
        <v>5.7120000000000005E-11</v>
      </c>
      <c r="AD37" s="28" t="s">
        <v>69</v>
      </c>
      <c r="AE37" s="16"/>
      <c r="AF37" s="16"/>
      <c r="AG37" s="16" t="s">
        <v>862</v>
      </c>
      <c r="AH37" s="16"/>
    </row>
    <row r="38" spans="1:34">
      <c r="C38" s="17"/>
      <c r="D38" s="29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8" t="s">
        <v>70</v>
      </c>
      <c r="AE38" s="16"/>
      <c r="AF38" s="16"/>
      <c r="AG38" s="16" t="s">
        <v>863</v>
      </c>
      <c r="AH38" s="16"/>
    </row>
    <row r="39" spans="1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0" sqref="C10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8">
        <v>3.0000000000000003E-4</v>
      </c>
      <c r="C5" s="18">
        <v>3.7296</v>
      </c>
      <c r="D5" s="18">
        <v>1.0080000000000003E-10</v>
      </c>
    </row>
    <row r="6" spans="1:4">
      <c r="A6" s="24" t="s">
        <v>842</v>
      </c>
      <c r="B6" s="18"/>
      <c r="C6" s="18">
        <v>0</v>
      </c>
      <c r="D6" s="18">
        <v>0</v>
      </c>
    </row>
    <row r="7" spans="1:4">
      <c r="A7" s="24" t="s">
        <v>843</v>
      </c>
      <c r="B7" s="18">
        <v>3.0000000000000003E-4</v>
      </c>
      <c r="C7" s="18">
        <v>3.7296</v>
      </c>
      <c r="D7" s="18">
        <v>1.0080000000000003E-10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B700" sqref="B700:E700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Noemie Janot</cp:lastModifiedBy>
  <cp:lastPrinted>2010-11-18T22:52:38Z</cp:lastPrinted>
  <dcterms:created xsi:type="dcterms:W3CDTF">2010-11-12T20:51:00Z</dcterms:created>
  <dcterms:modified xsi:type="dcterms:W3CDTF">2012-04-03T03:36:04Z</dcterms:modified>
</cp:coreProperties>
</file>