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/>
  <c r="D86"/>
  <c r="J86" s="1"/>
  <c r="D87"/>
  <c r="J87" s="1"/>
  <c r="D88"/>
  <c r="J88" s="1"/>
  <c r="D89"/>
  <c r="J89" s="1"/>
  <c r="D90"/>
  <c r="J90" s="1"/>
  <c r="D91"/>
  <c r="J91"/>
  <c r="D92"/>
  <c r="J92" s="1"/>
  <c r="D93"/>
  <c r="J93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/>
  <c r="D126"/>
  <c r="J126" s="1"/>
  <c r="D127"/>
  <c r="J127" s="1"/>
  <c r="D128"/>
  <c r="J128" s="1"/>
  <c r="D129"/>
  <c r="J129" s="1"/>
  <c r="D130"/>
  <c r="J130" s="1"/>
  <c r="D131"/>
  <c r="J131"/>
  <c r="D132"/>
  <c r="J132" s="1"/>
  <c r="D133"/>
  <c r="J133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/>
  <c r="D158"/>
  <c r="J158" s="1"/>
  <c r="D159"/>
  <c r="J159" s="1"/>
  <c r="D160"/>
  <c r="J160" s="1"/>
  <c r="D161"/>
  <c r="J161" s="1"/>
  <c r="D162"/>
  <c r="J162" s="1"/>
  <c r="D163"/>
  <c r="J163"/>
  <c r="D164"/>
  <c r="J164" s="1"/>
  <c r="D165"/>
  <c r="J165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/>
  <c r="D190"/>
  <c r="J190" s="1"/>
  <c r="D191"/>
  <c r="J191" s="1"/>
  <c r="D192"/>
  <c r="J192" s="1"/>
  <c r="D193"/>
  <c r="J193" s="1"/>
  <c r="D194"/>
  <c r="J194" s="1"/>
  <c r="D195"/>
  <c r="J195"/>
  <c r="D196"/>
  <c r="J196" s="1"/>
  <c r="D197"/>
  <c r="J197"/>
  <c r="D198"/>
  <c r="J198" s="1"/>
  <c r="D75" i="1"/>
  <c r="J75" s="1"/>
  <c r="D76"/>
  <c r="J76" s="1"/>
  <c r="D77"/>
  <c r="J77" s="1"/>
  <c r="D78"/>
  <c r="J78" s="1"/>
  <c r="D79"/>
  <c r="J79"/>
  <c r="D80"/>
  <c r="J80" s="1"/>
  <c r="D81"/>
  <c r="J81"/>
  <c r="D82"/>
  <c r="J82" s="1"/>
  <c r="D83"/>
  <c r="J83" s="1"/>
  <c r="D84"/>
  <c r="J84" s="1"/>
  <c r="D85"/>
  <c r="J85" s="1"/>
  <c r="D86"/>
  <c r="J86" s="1"/>
  <c r="D87"/>
  <c r="J87"/>
  <c r="D88"/>
  <c r="J88" s="1"/>
  <c r="D89"/>
  <c r="J89"/>
  <c r="D90"/>
  <c r="J90" s="1"/>
  <c r="D91"/>
  <c r="J91" s="1"/>
  <c r="D92"/>
  <c r="J92" s="1"/>
  <c r="D93"/>
  <c r="J93" s="1"/>
  <c r="D94"/>
  <c r="J94" s="1"/>
  <c r="D95"/>
  <c r="J95"/>
  <c r="D96"/>
  <c r="J96" s="1"/>
  <c r="D97"/>
  <c r="J97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/>
  <c r="D200"/>
  <c r="J200" s="1"/>
  <c r="D201"/>
  <c r="J201"/>
  <c r="D202"/>
  <c r="J202" s="1"/>
  <c r="D203"/>
  <c r="J203" s="1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<sst xmlns="http://schemas.openxmlformats.org/spreadsheetml/2006/main" count="3301" uniqueCount="899">
  <si>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</si>
  <si>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</si>
  <si>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</si>
  <si>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</si>
  <si>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</si>
  <si>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</si>
  <si>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</si>
  <si>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</si>
  <si>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</si>
  <si>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</si>
  <si>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</si>
  <si>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</si>
  <si>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</si>
  <si>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</si>
  <si>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</si>
  <si>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</si>
  <si>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</si>
  <si>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</si>
  <si>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</si>
  <si>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</si>
  <si>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</si>
  <si>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</si>
  <si>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</si>
  <si>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</si>
  <si>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</si>
  <si>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</si>
  <si>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</si>
  <si>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</si>
  <si>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</si>
  <si>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</si>
  <si>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</si>
  <si>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</si>
  <si>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</si>
  <si>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</si>
  <si>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</si>
  <si>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</si>
  <si>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</si>
  <si>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</si>
  <si>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</si>
  <si>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</si>
  <si>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</si>
  <si>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</si>
  <si>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</si>
  <si>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</si>
  <si>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</si>
  <si>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</si>
  <si>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</si>
  <si>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</si>
  <si>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</si>
  <si>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</si>
  <si>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</si>
  <si>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</si>
  <si>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</si>
  <si>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</si>
  <si>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</si>
  <si>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</si>
  <si>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</si>
  <si>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</si>
  <si>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</si>
  <si>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</si>
  <si>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</si>
  <si>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</si>
  <si>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</si>
  <si>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</si>
  <si>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</si>
  <si>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</si>
  <si>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</si>
  <si>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</si>
  <si>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</si>
  <si>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</si>
  <si>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</si>
  <si>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</si>
  <si>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</si>
  <si>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</si>
  <si>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</si>
  <si>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</si>
  <si>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</si>
  <si>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</si>
  <si>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</si>
  <si>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</si>
  <si>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</si>
  <si>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</si>
  <si>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</si>
  <si>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</si>
  <si>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</si>
  <si>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</si>
  <si>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</si>
  <si>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</si>
  <si>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</si>
  <si>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</si>
  <si>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</si>
  <si>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</si>
  <si>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</si>
  <si>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</si>
  <si>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</si>
  <si>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</si>
  <si>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</si>
  <si>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</si>
  <si>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</si>
  <si>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</si>
  <si>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</si>
  <si>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</si>
  <si>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</si>
  <si>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</si>
  <si>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</si>
  <si>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</si>
  <si>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</si>
  <si>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</si>
  <si>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</si>
  <si>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</si>
  <si>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</si>
  <si>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</si>
  <si>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</si>
  <si>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</si>
  <si>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</si>
  <si>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</si>
  <si>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</si>
  <si>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</si>
  <si>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</si>
  <si>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</si>
  <si>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</si>
  <si>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</si>
  <si>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</si>
  <si>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</si>
  <si>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</si>
  <si>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</si>
  <si>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</si>
  <si>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</si>
  <si>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</si>
  <si>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</si>
  <si>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</si>
  <si>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</si>
  <si>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</si>
  <si>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</si>
  <si>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</si>
  <si>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</si>
  <si>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</si>
  <si>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</si>
  <si>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</si>
  <si>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</si>
  <si>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</si>
  <si>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</si>
  <si>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</si>
  <si>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</si>
  <si>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</si>
  <si>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</si>
  <si>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</si>
  <si>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</si>
  <si>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</si>
  <si>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</si>
  <si>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</si>
  <si>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</si>
  <si>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</si>
  <si>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</si>
  <si>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</si>
  <si>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</si>
  <si>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</si>
  <si>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</si>
  <si>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</si>
  <si>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</si>
  <si>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</si>
  <si>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</si>
  <si>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</si>
  <si>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</si>
  <si>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</si>
  <si>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</si>
  <si>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</si>
  <si>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</si>
  <si>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</si>
  <si>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</si>
  <si>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</si>
  <si>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</si>
  <si>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</si>
  <si>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</si>
  <si>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</si>
  <si>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</si>
  <si>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</si>
  <si>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</si>
  <si>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</si>
  <si>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</si>
  <si>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</si>
  <si>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</si>
  <si>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</si>
  <si>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</si>
  <si>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</si>
  <si>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</si>
  <si>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</si>
  <si>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</si>
  <si>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</si>
  <si>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</si>
  <si>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</si>
  <si>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</si>
  <si>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</si>
  <si>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</si>
  <si>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</si>
  <si>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</si>
  <si>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</si>
  <si>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</si>
  <si>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</si>
  <si>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</si>
  <si>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</si>
  <si>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</si>
  <si>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</si>
  <si>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</si>
  <si>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</si>
  <si>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</si>
  <si>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</si>
  <si>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</si>
  <si>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</si>
  <si>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</si>
  <si>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</si>
  <si>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</si>
  <si>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</si>
  <si>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</si>
  <si>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</si>
  <si>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</si>
  <si>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</si>
  <si>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</si>
  <si>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</si>
  <si>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</si>
  <si>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</si>
  <si>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</si>
  <si>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</si>
  <si>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</si>
  <si>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</si>
  <si>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</si>
  <si>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</si>
  <si>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</si>
  <si>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</si>
  <si>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</si>
  <si>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</si>
  <si>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</si>
  <si>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</si>
  <si>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</si>
  <si>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</si>
  <si>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</si>
  <si>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</si>
  <si>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</si>
  <si>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</si>
  <si>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</si>
  <si>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</si>
  <si>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</si>
  <si>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</si>
  <si>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</si>
  <si>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</si>
  <si>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</si>
  <si>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</si>
  <si>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</si>
  <si>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</si>
  <si>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</si>
  <si>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</si>
  <si>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</si>
  <si>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</si>
  <si>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</si>
  <si>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</si>
  <si>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</si>
  <si>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</si>
  <si>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</si>
  <si>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</si>
  <si>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</si>
  <si>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</si>
  <si>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</si>
  <si>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</si>
  <si>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</si>
  <si>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</si>
  <si>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</si>
  <si>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</si>
  <si>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</si>
  <si>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</si>
  <si>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</si>
  <si>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</si>
  <si>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</si>
  <si>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</si>
  <si>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</si>
  <si>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</si>
  <si>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</si>
  <si>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</si>
  <si>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</si>
  <si>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</si>
  <si>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</si>
  <si>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</si>
  <si>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</si>
  <si>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</si>
  <si>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</si>
  <si>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</si>
  <si>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</si>
  <si>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</si>
  <si>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</si>
  <si>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</si>
  <si>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</si>
  <si>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</si>
  <si>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</si>
  <si>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</si>
  <si>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</si>
  <si>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</si>
  <si>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</si>
  <si>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</si>
  <si>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</si>
  <si>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</si>
  <si>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</si>
  <si>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</si>
  <si>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</si>
  <si>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</si>
  <si>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</si>
  <si>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</si>
  <si>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</si>
  <si>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</si>
  <si>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</si>
  <si>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</si>
  <si>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</si>
  <si>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</si>
  <si>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</si>
  <si>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</si>
  <si>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</si>
  <si>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</si>
  <si>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</si>
  <si>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</si>
  <si>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</si>
  <si>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</si>
  <si>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</si>
  <si>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</si>
  <si>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</si>
  <si>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</si>
  <si>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</si>
  <si>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</si>
  <si>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</si>
  <si>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</si>
  <si>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</si>
  <si>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</si>
  <si>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</si>
  <si>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</si>
  <si>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</si>
  <si>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</si>
  <si>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</si>
  <si>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</si>
  <si>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</si>
  <si>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</si>
  <si>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</si>
  <si>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</si>
  <si>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</si>
  <si>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</si>
  <si>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</si>
  <si>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</si>
  <si>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</si>
  <si>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</si>
  <si>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</si>
  <si>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</si>
  <si>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</si>
  <si>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</si>
  <si>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</si>
  <si>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</si>
  <si>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</si>
  <si>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</si>
  <si>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</si>
  <si>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</si>
  <si>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</si>
  <si>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</si>
  <si>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</si>
  <si>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</si>
  <si>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</si>
  <si>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</si>
  <si>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</si>
  <si>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</si>
  <si>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</si>
  <si>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</si>
  <si>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</si>
  <si>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</si>
  <si>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</si>
  <si>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</si>
  <si>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</si>
  <si>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</si>
  <si>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</si>
  <si>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</si>
  <si>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</si>
  <si>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</si>
  <si>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</si>
  <si>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</si>
  <si>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</si>
  <si>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</si>
  <si>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</si>
  <si>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</si>
  <si>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</si>
  <si>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</si>
  <si>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</si>
  <si>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</si>
  <si>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</si>
  <si>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</si>
  <si>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</si>
  <si>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</si>
  <si>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</si>
  <si>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</si>
  <si>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</si>
  <si>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</si>
  <si>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</si>
  <si>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</si>
  <si>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</si>
  <si>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</si>
  <si>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</si>
  <si>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</si>
  <si>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</si>
  <si>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</si>
  <si>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</si>
  <si>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</si>
  <si>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</si>
  <si>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</si>
  <si>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</si>
  <si>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</si>
  <si>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</si>
  <si>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</si>
  <si>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</si>
  <si>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</si>
  <si>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</si>
  <si>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</si>
  <si>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</si>
  <si>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</si>
  <si>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</si>
  <si>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</si>
  <si>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</si>
  <si>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</si>
  <si>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</si>
  <si>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</si>
  <si>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</si>
  <si>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</si>
  <si>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</si>
  <si>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</si>
  <si>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</si>
  <si>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</si>
  <si>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</si>
  <si>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</si>
  <si>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</si>
  <si>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</si>
  <si>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</si>
  <si>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</si>
  <si>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</si>
  <si>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</si>
  <si>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</si>
  <si>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</si>
  <si>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</si>
  <si>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</si>
  <si>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</si>
  <si>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</si>
  <si>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</si>
  <si>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</si>
  <si>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</si>
  <si>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</si>
  <si>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</si>
  <si>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</si>
  <si>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</si>
  <si>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</si>
  <si>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</si>
  <si>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</si>
  <si>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</si>
  <si>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</si>
  <si>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</si>
  <si>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</si>
  <si>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</si>
  <si>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</si>
  <si>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</si>
  <si>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</si>
  <si>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</si>
  <si>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</si>
  <si>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</si>
  <si>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</si>
  <si>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</si>
  <si>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</si>
  <si>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</si>
  <si>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</si>
  <si>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</si>
  <si>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</si>
  <si>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</si>
  <si>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</si>
  <si>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</si>
  <si>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</si>
  <si>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</si>
  <si>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</si>
  <si>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</si>
  <si>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</si>
  <si>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</si>
  <si>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</si>
  <si>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</si>
  <si>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</si>
  <si>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</si>
  <si>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</si>
  <si>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</si>
  <si>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</si>
  <si>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</si>
  <si>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</si>
  <si>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</si>
  <si>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</si>
  <si>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</si>
  <si>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</si>
  <si>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</si>
  <si>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</si>
  <si>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</si>
  <si>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</si>
  <si>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</si>
  <si>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</si>
  <si>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</si>
  <si>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</si>
  <si>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</si>
  <si>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</si>
  <si>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</si>
  <si>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</si>
  <si>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</si>
  <si>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</si>
  <si>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</si>
  <si>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</si>
  <si>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</si>
  <si>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</si>
  <si>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</si>
  <si>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</si>
  <si>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</si>
  <si>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</si>
  <si>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</si>
  <si>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</si>
  <si>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</si>
  <si>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</si>
  <si>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</si>
  <si>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</si>
  <si>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</si>
  <si>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</si>
  <si>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</si>
  <si>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</si>
  <si>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</si>
  <si>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</si>
  <si>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</si>
  <si>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</si>
  <si>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</si>
  <si>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</si>
  <si>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</si>
  <si>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</si>
  <si>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</si>
  <si>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</si>
  <si>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</si>
  <si>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</si>
  <si>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</si>
  <si>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</si>
  <si>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</si>
  <si>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</si>
  <si>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</si>
  <si>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</si>
  <si>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</si>
  <si>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</si>
  <si>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</si>
  <si>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</si>
  <si>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</si>
  <si>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</si>
  <si>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</si>
  <si>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</si>
  <si>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</si>
  <si>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</si>
  <si>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</si>
  <si>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</si>
  <si>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</si>
  <si>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</si>
  <si>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</si>
  <si>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</si>
  <si>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</si>
  <si>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</si>
  <si>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</si>
  <si>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</si>
  <si>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</si>
  <si>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</si>
  <si>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</si>
  <si>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</si>
  <si>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</si>
  <si>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</si>
  <si>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</si>
  <si>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</si>
  <si>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</si>
  <si>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</si>
  <si>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</si>
  <si>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</si>
  <si>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</si>
  <si>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</si>
  <si>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</si>
  <si>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</si>
  <si>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</si>
  <si>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</si>
  <si>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</si>
  <si>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</si>
  <si>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</si>
  <si>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</si>
  <si>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</si>
  <si>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</si>
  <si>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</si>
  <si>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</si>
  <si>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</si>
  <si>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</si>
  <si>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</si>
  <si>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</si>
  <si>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</si>
  <si>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</si>
  <si>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</si>
  <si>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</si>
  <si>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</si>
  <si>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</si>
  <si>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</si>
  <si>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</si>
  <si>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</si>
  <si>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</si>
  <si>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</si>
  <si>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</si>
  <si>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</si>
  <si>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</si>
  <si>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</si>
  <si>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</si>
  <si>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</si>
  <si>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</si>
  <si>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</si>
  <si>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</si>
  <si>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</si>
  <si>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</si>
  <si>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</si>
  <si>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</si>
  <si>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</si>
  <si>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</si>
  <si>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</si>
  <si>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</si>
  <si>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</si>
  <si>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</si>
  <si>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</si>
  <si>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</si>
  <si>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</si>
  <si>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</si>
  <si>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</si>
  <si>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</si>
  <si>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</si>
  <si>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</si>
  <si>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</si>
  <si>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</si>
  <si>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</si>
  <si>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</si>
  <si>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</si>
  <si>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</si>
  <si>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</si>
  <si>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</si>
  <si>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</si>
  <si>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</si>
  <si>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</si>
  <si>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</si>
  <si>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</si>
  <si>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</si>
  <si>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</si>
  <si>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</si>
  <si>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</si>
  <si>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</si>
  <si>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</si>
  <si>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</si>
  <si>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</si>
  <si>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</si>
  <si>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</si>
  <si>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</si>
  <si>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</si>
  <si>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</si>
  <si>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</si>
  <si>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</si>
  <si>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</si>
  <si>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</si>
  <si>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</si>
  <si>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</si>
  <si>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</si>
  <si>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</si>
  <si>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</si>
  <si>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</si>
  <si>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</si>
  <si>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</si>
  <si>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</si>
  <si>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</si>
  <si>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</si>
  <si>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</si>
  <si>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</si>
  <si>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</si>
  <si>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</si>
  <si>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</si>
  <si>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</si>
  <si>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</si>
  <si>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</si>
  <si>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</si>
  <si>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</si>
  <si>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</si>
  <si>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</si>
  <si>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</si>
  <si>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</si>
  <si>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</si>
  <si>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</si>
  <si>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</si>
  <si>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</si>
  <si>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</si>
  <si>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</si>
  <si>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</si>
  <si>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</si>
  <si>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</si>
  <si>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</si>
  <si>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</si>
  <si>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</si>
  <si>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</si>
  <si>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</si>
  <si>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</si>
  <si>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</si>
  <si>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</si>
  <si>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</si>
  <si>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</si>
  <si>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</si>
  <si>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</si>
  <si>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</si>
  <si>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</si>
  <si>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</si>
  <si>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</si>
  <si>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</si>
  <si>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</si>
  <si>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</si>
  <si>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</si>
  <si>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</si>
  <si>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</si>
  <si>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</si>
  <si>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</si>
  <si>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</si>
  <si>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</si>
  <si>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</si>
  <si>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</si>
  <si>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</si>
  <si>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</si>
  <si>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</si>
  <si>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</si>
  <si>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</si>
  <si>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</si>
  <si>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</si>
  <si>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</si>
  <si>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</si>
  <si>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</si>
  <si>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</si>
  <si>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</si>
  <si>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</si>
  <si>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</si>
  <si>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</si>
  <si>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</si>
  <si>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</si>
  <si>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</si>
  <si>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</si>
  <si>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</si>
  <si>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</si>
  <si>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</si>
  <si>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</si>
  <si>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</si>
  <si>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</si>
  <si>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</si>
  <si>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</si>
  <si>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</si>
  <si>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</si>
  <si>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</si>
  <si>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</si>
  <si>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</si>
  <si>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</si>
  <si>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</si>
  <si>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</si>
  <si>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</si>
  <si>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</si>
  <si>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</si>
  <si>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</si>
  <si>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</si>
  <si>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</si>
  <si>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</si>
  <si>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</si>
  <si>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</si>
  <si>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</si>
  <si>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</si>
  <si>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</si>
  <si>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</si>
  <si>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</si>
  <si>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</si>
  <si>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</si>
  <si>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</si>
  <si>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</si>
  <si>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</si>
  <si>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</si>
  <si>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</si>
  <si>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</si>
  <si>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</si>
  <si>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</si>
  <si>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</si>
  <si>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</si>
  <si>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</si>
  <si>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</si>
  <si>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</si>
  <si>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</si>
  <si>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</si>
  <si>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</si>
  <si>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</si>
  <si>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</si>
  <si>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</si>
  <si>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</si>
  <si>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</si>
  <si>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</si>
  <si>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</si>
  <si>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</si>
  <si>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</si>
  <si>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</si>
  <si>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</si>
  <si>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</si>
  <si>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</si>
  <si>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</si>
  <si>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</si>
  <si>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</si>
  <si>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</si>
  <si>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</si>
  <si>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</si>
  <si>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</si>
  <si>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</si>
  <si>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</si>
  <si>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</si>
  <si>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</si>
  <si>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</si>
  <si>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</si>
  <si>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</si>
  <si>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</si>
  <si>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</si>
  <si>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</si>
  <si>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</si>
  <si>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</si>
  <si>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</si>
  <si>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</si>
  <si>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</si>
  <si>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</si>
  <si>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</si>
  <si>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</si>
  <si>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</si>
  <si>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</si>
  <si>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</si>
  <si>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</si>
  <si>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</si>
  <si>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</si>
  <si>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</si>
  <si>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</si>
  <si>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</si>
  <si>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</si>
  <si>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</si>
  <si>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</si>
  <si>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</si>
  <si>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</si>
  <si>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</si>
  <si>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</si>
  <si>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</si>
  <si>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</si>
  <si>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</si>
  <si>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</si>
  <si>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</si>
  <si>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</si>
  <si>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</si>
  <si>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</si>
  <si>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</si>
  <si>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</si>
  <si>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</si>
  <si>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</si>
  <si>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</si>
  <si>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</si>
  <si>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</si>
  <si>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</si>
  <si>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</si>
  <si>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</si>
  <si>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</si>
  <si>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</si>
  <si>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</si>
  <si>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</si>
  <si>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</si>
  <si>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</si>
  <si>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</si>
  <si>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</si>
  <si>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</si>
  <si>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</si>
  <si>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</si>
  <si>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</si>
  <si>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</si>
  <si>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</si>
  <si>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</si>
  <si>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</si>
  <si>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</si>
  <si>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</si>
  <si>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</si>
  <si>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</si>
  <si>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Janot</t>
  </si>
  <si>
    <t>Noemie</t>
  </si>
  <si>
    <t>SSRL</t>
  </si>
  <si>
    <t>MS 69</t>
  </si>
  <si>
    <t>njanot@slac.stanford.edu</t>
  </si>
  <si>
    <t>USA</t>
  </si>
  <si>
    <t>x-2990</t>
  </si>
  <si>
    <t>4/2/12</t>
  </si>
  <si>
    <t>N/A</t>
  </si>
  <si>
    <t>BW_1A_top</t>
  </si>
  <si>
    <t>BW_1A_bot</t>
  </si>
  <si>
    <t>BW_1D_top</t>
  </si>
  <si>
    <t>BW_1D_bot</t>
  </si>
  <si>
    <t>BW_1I_top</t>
  </si>
  <si>
    <t>BW_1I_bot</t>
  </si>
  <si>
    <t>BW_2J_top</t>
  </si>
  <si>
    <t>BW_2J_bot</t>
  </si>
  <si>
    <t>BW_1J_top</t>
  </si>
  <si>
    <t>BW_1J_bot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</si>
</sst>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émie" refreshedDate="41001.64809513888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3.0000000000000001E-5" maxValue="3.0000000000000001E-5"/>
    </cacheField>
    <cacheField name="Activity (Bq)" numFmtId="11">
      <sharedItems containsMixedTypes="1" containsNumber="1" minValue="0.37296000000000001" maxValue="0.372960000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0080000000000001E-11" maxValue="1.0080000000000001E-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BW_1A_top"/>
    <x v="0"/>
    <n v="3.0000000000000001E-5"/>
    <n v="0.37296000000000001"/>
    <s v="Slurry/Paste"/>
    <s v="Other"/>
    <n v="7"/>
    <s v="4p"/>
    <s v="N/A"/>
    <n v="1.0080000000000001E-11"/>
  </r>
  <r>
    <s v="BW_1A_bot"/>
    <x v="0"/>
    <n v="3.0000000000000001E-5"/>
    <n v="0.37296000000000001"/>
    <s v="Slurry/Paste"/>
    <s v="Other"/>
    <n v="7"/>
    <s v="4p"/>
    <s v="N/A"/>
    <n v="1.0080000000000001E-11"/>
  </r>
  <r>
    <s v="BW_1D_top"/>
    <x v="0"/>
    <n v="3.0000000000000001E-5"/>
    <n v="0.37296000000000001"/>
    <s v="Slurry/Paste"/>
    <s v="Other"/>
    <n v="7"/>
    <s v="4p"/>
    <s v="N/A"/>
    <n v="1.0080000000000001E-11"/>
  </r>
  <r>
    <s v="BW_1D_bot"/>
    <x v="0"/>
    <n v="3.0000000000000001E-5"/>
    <n v="0.37296000000000001"/>
    <s v="Slurry/Paste"/>
    <s v="Other"/>
    <n v="7"/>
    <s v="4p"/>
    <s v="N/A"/>
    <n v="1.0080000000000001E-11"/>
  </r>
  <r>
    <s v="BW_1I_top"/>
    <x v="0"/>
    <n v="3.0000000000000001E-5"/>
    <n v="0.37296000000000001"/>
    <s v="Slurry/Paste"/>
    <s v="Other"/>
    <n v="7"/>
    <s v="4p"/>
    <s v="N/A"/>
    <n v="1.0080000000000001E-11"/>
  </r>
  <r>
    <s v="BW_1I_bot"/>
    <x v="0"/>
    <n v="3.0000000000000001E-5"/>
    <n v="0.37296000000000001"/>
    <s v="Slurry/Paste"/>
    <s v="Other"/>
    <n v="7"/>
    <s v="4p"/>
    <s v="N/A"/>
    <n v="1.0080000000000001E-11"/>
  </r>
  <r>
    <s v="BW_2J_top"/>
    <x v="0"/>
    <n v="3.0000000000000001E-5"/>
    <n v="0.37296000000000001"/>
    <s v="Slurry/Paste"/>
    <s v="Other"/>
    <n v="7"/>
    <s v="4p"/>
    <s v="N/A"/>
    <n v="1.0080000000000001E-11"/>
  </r>
  <r>
    <s v="BW_2J_bot"/>
    <x v="0"/>
    <n v="3.0000000000000001E-5"/>
    <n v="0.37296000000000001"/>
    <s v="Slurry/Paste"/>
    <s v="Other"/>
    <n v="7"/>
    <s v="4p"/>
    <s v="N/A"/>
    <n v="1.0080000000000001E-11"/>
  </r>
  <r>
    <s v="BW_1J_top"/>
    <x v="0"/>
    <n v="3.0000000000000001E-5"/>
    <n v="0.37296000000000001"/>
    <s v="Slurry/Paste"/>
    <s v="Other"/>
    <n v="7"/>
    <s v="4p"/>
    <s v="N/A"/>
    <n v="1.0080000000000001E-11"/>
  </r>
  <r>
    <s v="BW_1J_bot"/>
    <x v="0"/>
    <n v="3.0000000000000001E-5"/>
    <n v="0.37296000000000001"/>
    <s v="Slurry/Paste"/>
    <s v="Other"/>
    <n v="7"/>
    <s v="4p"/>
    <s v="N/A"/>
    <n v="1.0080000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2" sqref="F1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22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24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94025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>
        <v>3380</v>
      </c>
    </row>
    <row r="14" spans="1:3">
      <c r="A14" s="17" t="s">
        <v>16</v>
      </c>
      <c r="B14" s="39" t="s">
        <v>887</v>
      </c>
    </row>
    <row r="15" spans="1:3">
      <c r="A15" s="17" t="s">
        <v>41</v>
      </c>
      <c r="B15" s="12">
        <v>41002</v>
      </c>
      <c r="C15" s="9" t="s">
        <v>854</v>
      </c>
    </row>
    <row r="16" spans="1:3">
      <c r="A16" s="17" t="s">
        <v>40</v>
      </c>
      <c r="B16" s="13">
        <v>41005</v>
      </c>
      <c r="C16" s="9" t="s">
        <v>854</v>
      </c>
    </row>
    <row r="17" spans="1:34">
      <c r="A17" s="17" t="s">
        <v>811</v>
      </c>
      <c r="B17" s="40">
        <v>41008</v>
      </c>
      <c r="C17" s="9" t="s">
        <v>853</v>
      </c>
    </row>
    <row r="18" spans="1:34">
      <c r="A18" s="17" t="s">
        <v>42</v>
      </c>
      <c r="B18" s="11" t="s">
        <v>888</v>
      </c>
      <c r="C18" s="9" t="s">
        <v>43</v>
      </c>
    </row>
    <row r="19" spans="1:34">
      <c r="A19" s="17" t="s">
        <v>807</v>
      </c>
      <c r="B19" s="11" t="s">
        <v>888</v>
      </c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889</v>
      </c>
      <c r="B24" s="9" t="s">
        <v>35</v>
      </c>
      <c r="C24" s="18">
        <v>3.0000000000000001E-5</v>
      </c>
      <c r="D24" s="30">
        <f>IF(Table5[[#This Row],[Mass (g)]]="","",Table5[[#This Row],[Mass (g)]]*VLOOKUP(Table5[[#This Row],[Nuclide]],Doedata,4)*37000000000)</f>
        <v>0.37296000000000001</v>
      </c>
      <c r="E24" s="10" t="s">
        <v>820</v>
      </c>
      <c r="F24" s="10" t="s">
        <v>821</v>
      </c>
      <c r="G24" s="10">
        <v>7</v>
      </c>
      <c r="H24" s="10" t="s">
        <v>873</v>
      </c>
      <c r="I24" s="10" t="s">
        <v>888</v>
      </c>
      <c r="J24" s="26">
        <f>IF(Table5[[#This Row],[Activity (Bq)]]="","",Table5[[#This Row],[Activity (Bq)]]/37000000000)</f>
        <v>1.0080000000000001E-11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890</v>
      </c>
      <c r="B25" s="9" t="s">
        <v>35</v>
      </c>
      <c r="C25" s="18">
        <v>3.0000000000000001E-5</v>
      </c>
      <c r="D25" s="30">
        <f>IF(Table5[[#This Row],[Mass (g)]]="","",Table5[[#This Row],[Mass (g)]]*VLOOKUP(Table5[[#This Row],[Nuclide]],Doedata,4)*37000000000)</f>
        <v>0.37296000000000001</v>
      </c>
      <c r="E25" s="10" t="s">
        <v>820</v>
      </c>
      <c r="F25" s="10" t="s">
        <v>821</v>
      </c>
      <c r="G25" s="10">
        <v>7</v>
      </c>
      <c r="H25" s="10" t="s">
        <v>873</v>
      </c>
      <c r="I25" s="10" t="s">
        <v>888</v>
      </c>
      <c r="J25" s="26">
        <f>IF(Table5[[#This Row],[Activity (Bq)]]="","",Table5[[#This Row],[Activity (Bq)]]/37000000000)</f>
        <v>1.0080000000000001E-11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891</v>
      </c>
      <c r="B26" s="9" t="s">
        <v>35</v>
      </c>
      <c r="C26" s="18">
        <v>3.0000000000000001E-5</v>
      </c>
      <c r="D26" s="30">
        <f>IF(Table5[[#This Row],[Mass (g)]]="","",Table5[[#This Row],[Mass (g)]]*VLOOKUP(Table5[[#This Row],[Nuclide]],Doedata,4)*37000000000)</f>
        <v>0.37296000000000001</v>
      </c>
      <c r="E26" s="10" t="s">
        <v>820</v>
      </c>
      <c r="F26" s="10" t="s">
        <v>821</v>
      </c>
      <c r="G26" s="10">
        <v>7</v>
      </c>
      <c r="H26" s="10" t="s">
        <v>873</v>
      </c>
      <c r="I26" s="10" t="s">
        <v>888</v>
      </c>
      <c r="J26" s="26">
        <f>IF(Table5[[#This Row],[Activity (Bq)]]="","",Table5[[#This Row],[Activity (Bq)]]/37000000000)</f>
        <v>1.0080000000000001E-11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892</v>
      </c>
      <c r="B27" s="9" t="s">
        <v>35</v>
      </c>
      <c r="C27" s="18">
        <v>3.0000000000000001E-5</v>
      </c>
      <c r="D27" s="30">
        <f>IF(Table5[[#This Row],[Mass (g)]]="","",Table5[[#This Row],[Mass (g)]]*VLOOKUP(Table5[[#This Row],[Nuclide]],Doedata,4)*37000000000)</f>
        <v>0.37296000000000001</v>
      </c>
      <c r="E27" s="10" t="s">
        <v>820</v>
      </c>
      <c r="F27" s="10" t="s">
        <v>821</v>
      </c>
      <c r="G27" s="10">
        <v>7</v>
      </c>
      <c r="H27" s="10" t="s">
        <v>873</v>
      </c>
      <c r="I27" s="10" t="s">
        <v>888</v>
      </c>
      <c r="J27" s="26">
        <f>IF(Table5[[#This Row],[Activity (Bq)]]="","",Table5[[#This Row],[Activity (Bq)]]/37000000000)</f>
        <v>1.0080000000000001E-11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893</v>
      </c>
      <c r="B28" s="9" t="s">
        <v>35</v>
      </c>
      <c r="C28" s="18">
        <v>3.0000000000000001E-5</v>
      </c>
      <c r="D28" s="30">
        <f>IF(Table5[[#This Row],[Mass (g)]]="","",Table5[[#This Row],[Mass (g)]]*VLOOKUP(Table5[[#This Row],[Nuclide]],Doedata,4)*37000000000)</f>
        <v>0.37296000000000001</v>
      </c>
      <c r="E28" s="10" t="s">
        <v>820</v>
      </c>
      <c r="F28" s="10" t="s">
        <v>821</v>
      </c>
      <c r="G28" s="10">
        <v>7</v>
      </c>
      <c r="H28" s="10" t="s">
        <v>873</v>
      </c>
      <c r="I28" s="10" t="s">
        <v>888</v>
      </c>
      <c r="J28" s="26">
        <f>IF(Table5[[#This Row],[Activity (Bq)]]="","",Table5[[#This Row],[Activity (Bq)]]/37000000000)</f>
        <v>1.0080000000000001E-11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894</v>
      </c>
      <c r="B29" s="9" t="s">
        <v>35</v>
      </c>
      <c r="C29" s="18">
        <v>3.0000000000000001E-5</v>
      </c>
      <c r="D29" s="30">
        <f>IF(Table5[[#This Row],[Mass (g)]]="","",Table5[[#This Row],[Mass (g)]]*VLOOKUP(Table5[[#This Row],[Nuclide]],Doedata,4)*37000000000)</f>
        <v>0.37296000000000001</v>
      </c>
      <c r="E29" s="10" t="s">
        <v>820</v>
      </c>
      <c r="F29" s="10" t="s">
        <v>821</v>
      </c>
      <c r="G29" s="10">
        <v>7</v>
      </c>
      <c r="H29" s="10" t="s">
        <v>873</v>
      </c>
      <c r="I29" s="10" t="s">
        <v>888</v>
      </c>
      <c r="J29" s="26">
        <f>IF(Table5[[#This Row],[Activity (Bq)]]="","",Table5[[#This Row],[Activity (Bq)]]/37000000000)</f>
        <v>1.0080000000000001E-11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895</v>
      </c>
      <c r="B30" s="9" t="s">
        <v>35</v>
      </c>
      <c r="C30" s="18">
        <v>3.0000000000000001E-5</v>
      </c>
      <c r="D30" s="30">
        <f>IF(Table5[[#This Row],[Mass (g)]]="","",Table5[[#This Row],[Mass (g)]]*VLOOKUP(Table5[[#This Row],[Nuclide]],Doedata,4)*37000000000)</f>
        <v>0.37296000000000001</v>
      </c>
      <c r="E30" s="10" t="s">
        <v>820</v>
      </c>
      <c r="F30" s="10" t="s">
        <v>821</v>
      </c>
      <c r="G30" s="10">
        <v>7</v>
      </c>
      <c r="H30" s="10" t="s">
        <v>873</v>
      </c>
      <c r="I30" s="10" t="s">
        <v>888</v>
      </c>
      <c r="J30" s="26">
        <f>IF(Table5[[#This Row],[Activity (Bq)]]="","",Table5[[#This Row],[Activity (Bq)]]/37000000000)</f>
        <v>1.0080000000000001E-11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896</v>
      </c>
      <c r="B31" s="9" t="s">
        <v>35</v>
      </c>
      <c r="C31" s="18">
        <v>3.0000000000000001E-5</v>
      </c>
      <c r="D31" s="30">
        <f>IF(Table5[[#This Row],[Mass (g)]]="","",Table5[[#This Row],[Mass (g)]]*VLOOKUP(Table5[[#This Row],[Nuclide]],Doedata,4)*37000000000)</f>
        <v>0.37296000000000001</v>
      </c>
      <c r="E31" s="10" t="s">
        <v>820</v>
      </c>
      <c r="F31" s="10" t="s">
        <v>821</v>
      </c>
      <c r="G31" s="10">
        <v>7</v>
      </c>
      <c r="H31" s="10" t="s">
        <v>873</v>
      </c>
      <c r="I31" s="10" t="s">
        <v>888</v>
      </c>
      <c r="J31" s="26">
        <f>IF(Table5[[#This Row],[Activity (Bq)]]="","",Table5[[#This Row],[Activity (Bq)]]/37000000000)</f>
        <v>1.0080000000000001E-11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897</v>
      </c>
      <c r="B32" s="9" t="s">
        <v>35</v>
      </c>
      <c r="C32" s="18">
        <v>3.0000000000000001E-5</v>
      </c>
      <c r="D32" s="30">
        <f>IF(Table5[[#This Row],[Mass (g)]]="","",Table5[[#This Row],[Mass (g)]]*VLOOKUP(Table5[[#This Row],[Nuclide]],Doedata,4)*37000000000)</f>
        <v>0.37296000000000001</v>
      </c>
      <c r="E32" s="10" t="s">
        <v>820</v>
      </c>
      <c r="F32" s="10" t="s">
        <v>821</v>
      </c>
      <c r="G32" s="10">
        <v>7</v>
      </c>
      <c r="H32" s="10" t="s">
        <v>873</v>
      </c>
      <c r="I32" s="10" t="s">
        <v>888</v>
      </c>
      <c r="J32" s="26">
        <f>IF(Table5[[#This Row],[Activity (Bq)]]="","",Table5[[#This Row],[Activity (Bq)]]/37000000000)</f>
        <v>1.0080000000000001E-11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898</v>
      </c>
      <c r="B33" s="9" t="s">
        <v>35</v>
      </c>
      <c r="C33" s="18">
        <v>3.0000000000000001E-5</v>
      </c>
      <c r="D33" s="30">
        <f>IF(Table5[[#This Row],[Mass (g)]]="","",Table5[[#This Row],[Mass (g)]]*VLOOKUP(Table5[[#This Row],[Nuclide]],Doedata,4)*37000000000)</f>
        <v>0.37296000000000001</v>
      </c>
      <c r="E33" s="10" t="s">
        <v>820</v>
      </c>
      <c r="F33" s="10" t="s">
        <v>821</v>
      </c>
      <c r="G33" s="10">
        <v>7</v>
      </c>
      <c r="H33" s="10" t="s">
        <v>873</v>
      </c>
      <c r="I33" s="10" t="s">
        <v>888</v>
      </c>
      <c r="J33" s="26">
        <f>IF(Table5[[#This Row],[Activity (Bq)]]="","",Table5[[#This Row],[Activity (Bq)]]/37000000000)</f>
        <v>1.0080000000000001E-11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0" sqref="C10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35</v>
      </c>
      <c r="B5" s="19">
        <v>3.0000000000000003E-4</v>
      </c>
      <c r="C5" s="19">
        <v>3.7296</v>
      </c>
      <c r="D5" s="19">
        <v>1.0080000000000003E-10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3.0000000000000003E-4</v>
      </c>
      <c r="C7" s="19">
        <v>3.7296</v>
      </c>
      <c r="D7" s="19">
        <v>1.0080000000000003E-10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0" sqref="B700:E700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Noémie</cp:lastModifiedBy>
  <cp:lastPrinted>2010-11-18T22:52:38Z</cp:lastPrinted>
  <dcterms:created xsi:type="dcterms:W3CDTF">2010-11-12T20:51:00Z</dcterms:created>
  <dcterms:modified xsi:type="dcterms:W3CDTF">2012-04-02T22:34:33Z</dcterms:modified>
</cp:coreProperties>
</file>