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0" yWindow="0" windowWidth="49620" windowHeight="283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<sst xmlns="http://schemas.openxmlformats.org/spreadsheetml/2006/main" count="3248" uniqueCount="896">
  <si>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</si>
  <si>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</si>
  <si>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</si>
  <si>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</si>
  <si>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</si>
  <si>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</si>
  <si>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</si>
  <si>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</si>
  <si>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</si>
  <si>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</si>
  <si>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</si>
  <si>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</si>
  <si>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</si>
  <si>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</si>
  <si>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</si>
  <si>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</si>
  <si>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</si>
  <si>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</si>
  <si>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</si>
  <si>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</si>
  <si>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</si>
  <si>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</si>
  <si>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</si>
  <si>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</si>
  <si>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</si>
  <si>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</si>
  <si>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</si>
  <si>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</si>
  <si>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</si>
  <si>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</si>
  <si>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</si>
  <si>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</si>
  <si>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</si>
  <si>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</si>
  <si>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</si>
  <si>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</si>
  <si>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</si>
  <si>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</si>
  <si>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</si>
  <si>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</si>
  <si>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</si>
  <si>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</si>
  <si>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</si>
  <si>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</si>
  <si>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</si>
  <si>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</si>
  <si>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</si>
  <si>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</si>
  <si>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</si>
  <si>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</si>
  <si>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</si>
  <si>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</si>
  <si>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</si>
  <si>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</si>
  <si>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</si>
  <si>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</si>
  <si>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</si>
  <si>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</si>
  <si>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</si>
  <si>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</si>
  <si>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</si>
  <si>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</si>
  <si>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</si>
  <si>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</si>
  <si>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</si>
  <si>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</si>
  <si>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</si>
  <si>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</si>
  <si>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</si>
  <si>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</si>
  <si>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</si>
  <si>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</si>
  <si>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</si>
  <si>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</si>
  <si>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</si>
  <si>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</si>
  <si>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</si>
  <si>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</si>
  <si>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</si>
  <si>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</si>
  <si>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</si>
  <si>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</si>
  <si>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</si>
  <si>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</si>
  <si>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</si>
  <si>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</si>
  <si>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</si>
  <si>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</si>
  <si>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</si>
  <si>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</si>
  <si>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</si>
  <si>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</si>
  <si>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</si>
  <si>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</si>
  <si>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</si>
  <si>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</si>
  <si>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</si>
  <si>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</si>
  <si>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</si>
  <si>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</si>
  <si>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</si>
  <si>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</si>
  <si>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</si>
  <si>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</si>
  <si>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</si>
  <si>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</si>
  <si>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</si>
  <si>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</si>
  <si>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</si>
  <si>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</si>
  <si>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</si>
  <si>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</si>
  <si>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</si>
  <si>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</si>
  <si>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</si>
  <si>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</si>
  <si>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</si>
  <si>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</si>
  <si>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</si>
  <si>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</si>
  <si>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</si>
  <si>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</si>
  <si>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</si>
  <si>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</si>
  <si>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</si>
  <si>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</si>
  <si>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</si>
  <si>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</si>
  <si>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</si>
  <si>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</si>
  <si>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</si>
  <si>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</si>
  <si>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</si>
  <si>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</si>
  <si>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</si>
  <si>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</si>
  <si>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</si>
  <si>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</si>
  <si>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</si>
  <si>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</si>
  <si>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</si>
  <si>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</si>
  <si>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</si>
  <si>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</si>
  <si>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</si>
  <si>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</si>
  <si>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</si>
  <si>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</si>
  <si>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</si>
  <si>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</si>
  <si>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</si>
  <si>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</si>
  <si>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</si>
  <si>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</si>
  <si>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</si>
  <si>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</si>
  <si>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</si>
  <si>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</si>
  <si>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</si>
  <si>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</si>
  <si>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</si>
  <si>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</si>
  <si>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</si>
  <si>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</si>
  <si>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</si>
  <si>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</si>
  <si>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</si>
  <si>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</si>
  <si>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</si>
  <si>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</si>
  <si>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</si>
  <si>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</si>
  <si>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</si>
  <si>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</si>
  <si>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</si>
  <si>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</si>
  <si>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</si>
  <si>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</si>
  <si>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</si>
  <si>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</si>
  <si>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</si>
  <si>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</si>
  <si>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</si>
  <si>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</si>
  <si>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</si>
  <si>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</si>
  <si>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</si>
  <si>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</si>
  <si>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</si>
  <si>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</si>
  <si>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</si>
  <si>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</si>
  <si>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</si>
  <si>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</si>
  <si>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</si>
  <si>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</si>
  <si>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</si>
  <si>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</si>
  <si>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</si>
  <si>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</si>
  <si>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</si>
  <si>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</si>
  <si>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</si>
  <si>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</si>
  <si>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</si>
  <si>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</si>
  <si>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</si>
  <si>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</si>
  <si>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</si>
  <si>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</si>
  <si>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</si>
  <si>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</si>
  <si>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</si>
  <si>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</si>
  <si>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</si>
  <si>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</si>
  <si>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</si>
  <si>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</si>
  <si>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</si>
  <si>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</si>
  <si>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</si>
  <si>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</si>
  <si>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</si>
  <si>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</si>
  <si>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</si>
  <si>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</si>
  <si>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</si>
  <si>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</si>
  <si>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</si>
  <si>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</si>
  <si>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</si>
  <si>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</si>
  <si>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</si>
  <si>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</si>
  <si>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</si>
  <si>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</si>
  <si>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</si>
  <si>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</si>
  <si>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</si>
  <si>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</si>
  <si>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</si>
  <si>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</si>
  <si>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</si>
  <si>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</si>
  <si>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</si>
  <si>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</si>
  <si>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</si>
  <si>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</si>
  <si>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</si>
  <si>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</si>
  <si>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</si>
  <si>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</si>
  <si>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</si>
  <si>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</si>
  <si>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</si>
  <si>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</si>
  <si>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</si>
  <si>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</si>
  <si>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</si>
  <si>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</si>
  <si>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</si>
  <si>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</si>
  <si>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</si>
  <si>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</si>
  <si>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</si>
  <si>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</si>
  <si>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</si>
  <si>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</si>
  <si>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</si>
  <si>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</si>
  <si>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</si>
  <si>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</si>
  <si>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</si>
  <si>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</si>
  <si>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</si>
  <si>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</si>
  <si>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</si>
  <si>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</si>
  <si>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</si>
  <si>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</si>
  <si>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</si>
  <si>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</si>
  <si>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</si>
  <si>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</si>
  <si>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</si>
  <si>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</si>
  <si>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</si>
  <si>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</si>
  <si>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</si>
  <si>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</si>
  <si>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</si>
  <si>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</si>
  <si>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</si>
  <si>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</si>
  <si>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</si>
  <si>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</si>
  <si>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</si>
  <si>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</si>
  <si>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</si>
  <si>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</si>
  <si>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</si>
  <si>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</si>
  <si>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</si>
  <si>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</si>
  <si>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</si>
  <si>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</si>
  <si>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</si>
  <si>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</si>
  <si>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</si>
  <si>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</si>
  <si>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</si>
  <si>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</si>
  <si>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</si>
  <si>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</si>
  <si>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</si>
  <si>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</si>
  <si>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</si>
  <si>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</si>
  <si>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</si>
  <si>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</si>
  <si>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</si>
  <si>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</si>
  <si>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</si>
  <si>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</si>
  <si>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</si>
  <si>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</si>
  <si>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</si>
  <si>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</si>
  <si>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</si>
  <si>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</si>
  <si>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</si>
  <si>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</si>
  <si>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</si>
  <si>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</si>
  <si>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</si>
  <si>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</si>
  <si>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</si>
  <si>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</si>
  <si>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</si>
  <si>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</si>
  <si>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</si>
  <si>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</si>
  <si>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</si>
  <si>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</si>
  <si>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</si>
  <si>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</si>
  <si>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</si>
  <si>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</si>
  <si>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</si>
  <si>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</si>
  <si>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</si>
  <si>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</si>
  <si>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</si>
  <si>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</si>
  <si>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</si>
  <si>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</si>
  <si>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</si>
  <si>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</si>
  <si>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</si>
  <si>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</si>
  <si>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</si>
  <si>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</si>
  <si>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</si>
  <si>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</si>
  <si>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</si>
  <si>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</si>
  <si>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</si>
  <si>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</si>
  <si>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</si>
  <si>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</si>
  <si>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</si>
  <si>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</si>
  <si>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</si>
  <si>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</si>
  <si>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</si>
  <si>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</si>
  <si>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</si>
  <si>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</si>
  <si>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</si>
  <si>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</si>
  <si>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</si>
  <si>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</si>
  <si>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</si>
  <si>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</si>
  <si>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</si>
  <si>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</si>
  <si>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</si>
  <si>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</si>
  <si>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</si>
  <si>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</si>
  <si>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</si>
  <si>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</si>
  <si>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</si>
  <si>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</si>
  <si>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</si>
  <si>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</si>
  <si>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</si>
  <si>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</si>
  <si>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</si>
  <si>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</si>
  <si>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</si>
  <si>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</si>
  <si>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</si>
  <si>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</si>
  <si>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</si>
  <si>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</si>
  <si>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</si>
  <si>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</si>
  <si>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</si>
  <si>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</si>
  <si>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</si>
  <si>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</si>
  <si>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</si>
  <si>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</si>
  <si>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</si>
  <si>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</si>
  <si>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</si>
  <si>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</si>
  <si>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</si>
  <si>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</si>
  <si>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</si>
  <si>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</si>
  <si>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</si>
  <si>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</si>
  <si>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</si>
  <si>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</si>
  <si>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</si>
  <si>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</si>
  <si>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</si>
  <si>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</si>
  <si>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</si>
  <si>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</si>
  <si>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</si>
  <si>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</si>
  <si>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</si>
  <si>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</si>
  <si>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</si>
  <si>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</si>
  <si>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</si>
  <si>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</si>
  <si>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</si>
  <si>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</si>
  <si>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</si>
  <si>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</si>
  <si>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</si>
  <si>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</si>
  <si>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</si>
  <si>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</si>
  <si>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</si>
  <si>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</si>
  <si>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</si>
  <si>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</si>
  <si>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</si>
  <si>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</si>
  <si>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</si>
  <si>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</si>
  <si>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</si>
  <si>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</si>
  <si>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</si>
  <si>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</si>
  <si>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</si>
  <si>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</si>
  <si>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</si>
  <si>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</si>
  <si>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</si>
  <si>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</si>
  <si>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</si>
  <si>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</si>
  <si>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</si>
  <si>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</si>
  <si>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</si>
  <si>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</si>
  <si>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</si>
  <si>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</si>
  <si>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</si>
  <si>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</si>
  <si>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</si>
  <si>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</si>
  <si>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</si>
  <si>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</si>
  <si>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</si>
  <si>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</si>
  <si>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</si>
  <si>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</si>
  <si>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</si>
  <si>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</si>
  <si>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</si>
  <si>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</si>
  <si>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</si>
  <si>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</si>
  <si>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</si>
  <si>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</si>
  <si>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</si>
  <si>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</si>
  <si>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</si>
  <si>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</si>
  <si>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</si>
  <si>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</si>
  <si>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</si>
  <si>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</si>
  <si>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</si>
  <si>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</si>
  <si>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</si>
  <si>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</si>
  <si>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</si>
  <si>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</si>
  <si>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</si>
  <si>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</si>
  <si>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</si>
  <si>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</si>
  <si>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</si>
  <si>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</si>
  <si>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</si>
  <si>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</si>
  <si>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</si>
  <si>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</si>
  <si>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</si>
  <si>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</si>
  <si>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</si>
  <si>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</si>
  <si>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</si>
  <si>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</si>
  <si>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</si>
  <si>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</si>
  <si>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</si>
  <si>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</si>
  <si>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</si>
  <si>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</si>
  <si>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</si>
  <si>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</si>
  <si>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</si>
  <si>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</si>
  <si>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</si>
  <si>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</si>
  <si>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</si>
  <si>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</si>
  <si>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</si>
  <si>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</si>
  <si>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</si>
  <si>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</si>
  <si>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</si>
  <si>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</si>
  <si>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</si>
  <si>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</si>
  <si>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</si>
  <si>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</si>
  <si>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</si>
  <si>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</si>
  <si>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</si>
  <si>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</si>
  <si>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</si>
  <si>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</si>
  <si>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</si>
  <si>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</si>
  <si>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</si>
  <si>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</si>
  <si>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</si>
  <si>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</si>
  <si>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</si>
  <si>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</si>
  <si>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</si>
  <si>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</si>
  <si>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</si>
  <si>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</si>
  <si>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</si>
  <si>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</si>
  <si>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</si>
  <si>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</si>
  <si>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</si>
  <si>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</si>
  <si>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</si>
  <si>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</si>
  <si>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</si>
  <si>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</si>
  <si>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</si>
  <si>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</si>
  <si>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</si>
  <si>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</si>
  <si>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</si>
  <si>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</si>
  <si>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</si>
  <si>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</si>
  <si>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</si>
  <si>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</si>
  <si>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</si>
  <si>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</si>
  <si>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</si>
  <si>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</si>
  <si>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</si>
  <si>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</si>
  <si>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</si>
  <si>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</si>
  <si>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</si>
  <si>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</si>
  <si>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</si>
  <si>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</si>
  <si>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</si>
  <si>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</si>
  <si>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</si>
  <si>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</si>
  <si>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</si>
  <si>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</si>
  <si>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</si>
  <si>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</si>
  <si>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</si>
  <si>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</si>
  <si>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</si>
  <si>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</si>
  <si>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</si>
  <si>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</si>
  <si>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</si>
  <si>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</si>
  <si>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</si>
  <si>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</si>
  <si>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</si>
  <si>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</si>
  <si>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</si>
  <si>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</si>
  <si>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</si>
  <si>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</si>
  <si>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</si>
  <si>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</si>
  <si>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</si>
  <si>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</si>
  <si>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</si>
  <si>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</si>
  <si>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</si>
  <si>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</si>
  <si>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</si>
  <si>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</si>
  <si>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</si>
  <si>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</si>
  <si>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</si>
  <si>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</si>
  <si>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</si>
  <si>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</si>
  <si>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</si>
  <si>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</si>
  <si>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</si>
  <si>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</si>
  <si>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</si>
  <si>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</si>
  <si>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</si>
  <si>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</si>
  <si>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</si>
  <si>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</si>
  <si>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</si>
  <si>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</si>
  <si>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</si>
  <si>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</si>
  <si>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</si>
  <si>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</si>
  <si>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</si>
  <si>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</si>
  <si>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</si>
  <si>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</si>
  <si>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</si>
  <si>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</si>
  <si>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</si>
  <si>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</si>
  <si>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</si>
  <si>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</si>
  <si>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</si>
  <si>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</si>
  <si>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</si>
  <si>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</si>
  <si>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</si>
  <si>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</si>
  <si>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</si>
  <si>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</si>
  <si>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</si>
  <si>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</si>
  <si>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</si>
  <si>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</si>
  <si>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</si>
  <si>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</si>
  <si>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</si>
  <si>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</si>
  <si>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</si>
  <si>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</si>
  <si>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</si>
  <si>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</si>
  <si>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</si>
  <si>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</si>
  <si>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</si>
  <si>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</si>
  <si>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</si>
  <si>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</si>
  <si>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</si>
  <si>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</si>
  <si>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</si>
  <si>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</si>
  <si>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</si>
  <si>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</si>
  <si>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</si>
  <si>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</si>
  <si>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</si>
  <si>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</si>
  <si>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</si>
  <si>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</si>
  <si>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</si>
  <si>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</si>
  <si>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</si>
  <si>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</si>
  <si>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</si>
  <si>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</si>
  <si>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</si>
  <si>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</si>
  <si>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</si>
  <si>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</si>
  <si>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</si>
  <si>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</si>
  <si>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</si>
  <si>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</si>
  <si>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</si>
  <si>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</si>
  <si>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</si>
  <si>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</si>
  <si>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</si>
  <si>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</si>
  <si>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</si>
  <si>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</si>
  <si>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</si>
  <si>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</si>
  <si>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</si>
  <si>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</si>
  <si>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</si>
  <si>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</si>
  <si>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</si>
  <si>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</si>
  <si>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</si>
  <si>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</si>
  <si>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</si>
  <si>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</si>
  <si>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</si>
  <si>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</si>
  <si>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</si>
  <si>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</si>
  <si>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</si>
  <si>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</si>
  <si>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</si>
  <si>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</si>
  <si>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</si>
  <si>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</si>
  <si>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</si>
  <si>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</si>
  <si>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</si>
  <si>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</si>
  <si>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</si>
  <si>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</si>
  <si>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</si>
  <si>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</si>
  <si>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</si>
  <si>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</si>
  <si>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</si>
  <si>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</si>
  <si>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</si>
  <si>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</si>
  <si>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</si>
  <si>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</si>
  <si>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</si>
  <si>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</si>
  <si>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</si>
  <si>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</si>
  <si>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</si>
  <si>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</si>
  <si>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</si>
  <si>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</si>
  <si>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</si>
  <si>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</si>
  <si>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</si>
  <si>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</si>
  <si>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</si>
  <si>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</si>
  <si>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</si>
  <si>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</si>
  <si>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</si>
  <si>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</si>
  <si>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</si>
  <si>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</si>
  <si>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</si>
  <si>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</si>
  <si>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</si>
  <si>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</si>
  <si>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</si>
  <si>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</si>
  <si>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</si>
  <si>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</si>
  <si>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</si>
  <si>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</si>
  <si>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</si>
  <si>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</si>
  <si>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</si>
  <si>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</si>
  <si>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</si>
  <si>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</si>
  <si>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</si>
  <si>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</si>
  <si>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</si>
  <si>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</si>
  <si>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</si>
  <si>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</si>
  <si>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</si>
  <si>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</si>
  <si>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</si>
  <si>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</si>
  <si>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</si>
  <si>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</si>
  <si>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</si>
  <si>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</si>
  <si>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</si>
  <si>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</si>
  <si>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</si>
  <si>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</si>
  <si>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</si>
  <si>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</si>
  <si>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</si>
  <si>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</si>
  <si>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</si>
  <si>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</si>
  <si>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</si>
  <si>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</si>
  <si>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</si>
  <si>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</si>
  <si>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</si>
  <si>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</si>
  <si>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</si>
  <si>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</si>
  <si>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</si>
  <si>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</si>
  <si>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</si>
  <si>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</si>
  <si>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</si>
  <si>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</si>
  <si>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</si>
  <si>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</si>
  <si>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</si>
  <si>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</si>
  <si>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</si>
  <si>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</si>
  <si>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</si>
  <si>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</si>
  <si>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</si>
  <si>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</si>
  <si>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</si>
  <si>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</si>
  <si>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</si>
  <si>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</si>
  <si>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</si>
  <si>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</si>
  <si>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</si>
  <si>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</si>
  <si>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</si>
  <si>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</si>
  <si>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</si>
  <si>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</si>
  <si>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</si>
  <si>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</si>
  <si>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</si>
  <si>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</si>
  <si>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</si>
  <si>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</si>
  <si>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</si>
  <si>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</si>
  <si>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</si>
  <si>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</si>
  <si>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</si>
  <si>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</si>
  <si>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</si>
  <si>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</si>
  <si>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</si>
  <si>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</si>
  <si>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</si>
  <si>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</si>
  <si>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</si>
  <si>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</si>
  <si>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</si>
  <si>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</si>
  <si>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</si>
  <si>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</si>
  <si>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</si>
  <si>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</si>
  <si>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University of Nevada Las Vegas</t>
  </si>
  <si>
    <t>4505 S Maryland Pkwy</t>
  </si>
  <si>
    <t>Harry Reid Center Radiochemistry Labs</t>
  </si>
  <si>
    <t>dallasreilly@lanl.gov</t>
  </si>
  <si>
    <t>Las Vegas</t>
  </si>
  <si>
    <t>Nevada</t>
  </si>
  <si>
    <t>U.S.</t>
  </si>
  <si>
    <t>217-741-1285</t>
  </si>
  <si>
    <t>NA</t>
  </si>
  <si>
    <t>TBD</t>
  </si>
  <si>
    <t>2/9/12</t>
  </si>
  <si>
    <t>3536, 3480, 3672</t>
  </si>
  <si>
    <t>BL 11-2</t>
  </si>
  <si>
    <t>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</si>
</sst>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2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F14" sqref="F1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5">
      <c r="A1" s="9" t="s">
        <v>17</v>
      </c>
      <c r="B1" s="9" t="s">
        <v>18</v>
      </c>
    </row>
    <row r="2" spans="1:5">
      <c r="A2" s="17" t="s">
        <v>8</v>
      </c>
      <c r="B2" s="11" t="s">
        <v>880</v>
      </c>
    </row>
    <row r="3" spans="1:5">
      <c r="A3" s="17" t="s">
        <v>9</v>
      </c>
      <c r="B3" s="11" t="s">
        <v>881</v>
      </c>
    </row>
    <row r="4" spans="1:5">
      <c r="A4" s="17" t="s">
        <v>12</v>
      </c>
      <c r="B4" s="11" t="s">
        <v>882</v>
      </c>
    </row>
    <row r="5" spans="1:5">
      <c r="A5" s="17" t="s">
        <v>10</v>
      </c>
      <c r="B5" s="11" t="s">
        <v>883</v>
      </c>
      <c r="C5" s="9" t="s">
        <v>875</v>
      </c>
    </row>
    <row r="6" spans="1:5">
      <c r="A6" s="17" t="s">
        <v>11</v>
      </c>
      <c r="B6" s="11" t="s">
        <v>884</v>
      </c>
    </row>
    <row r="7" spans="1:5">
      <c r="A7" s="17" t="s">
        <v>879</v>
      </c>
      <c r="B7" s="11" t="s">
        <v>885</v>
      </c>
    </row>
    <row r="8" spans="1:5">
      <c r="A8" s="17" t="s">
        <v>13</v>
      </c>
      <c r="B8" s="11" t="s">
        <v>886</v>
      </c>
    </row>
    <row r="9" spans="1:5">
      <c r="A9" s="17" t="s">
        <v>14</v>
      </c>
      <c r="B9" s="11" t="s">
        <v>887</v>
      </c>
    </row>
    <row r="10" spans="1:5">
      <c r="A10" s="17" t="s">
        <v>15</v>
      </c>
      <c r="B10" s="11">
        <v>89154</v>
      </c>
    </row>
    <row r="11" spans="1:5">
      <c r="A11" s="17" t="s">
        <v>809</v>
      </c>
      <c r="B11" s="11" t="s">
        <v>888</v>
      </c>
    </row>
    <row r="12" spans="1:5">
      <c r="A12" s="17" t="s">
        <v>26</v>
      </c>
      <c r="B12" s="22" t="s">
        <v>889</v>
      </c>
    </row>
    <row r="13" spans="1:5">
      <c r="A13" s="17" t="s">
        <v>839</v>
      </c>
      <c r="B13" s="12" t="s">
        <v>893</v>
      </c>
      <c r="E13" s="41">
        <f>J24*1000000</f>
        <v>796</v>
      </c>
    </row>
    <row r="14" spans="1:5">
      <c r="A14" s="17" t="s">
        <v>16</v>
      </c>
      <c r="B14" s="29" t="s">
        <v>892</v>
      </c>
      <c r="E14" s="10" t="s">
        <v>895</v>
      </c>
    </row>
    <row r="15" spans="1:5">
      <c r="A15" s="17" t="s">
        <v>41</v>
      </c>
      <c r="B15" s="12" t="s">
        <v>894</v>
      </c>
      <c r="C15" s="9" t="s">
        <v>854</v>
      </c>
    </row>
    <row r="16" spans="1:5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80</v>
      </c>
      <c r="C24" s="18">
        <v>4.0000000000000001E-3</v>
      </c>
      <c r="D24" s="31">
        <f>IF(Table5[[#This Row],[Mass (g)]]="","",Table5[[#This Row],[Mass (g)]]*VLOOKUP(Table5[[#This Row],[Nuclide]],Doedata,4)*37000000000)</f>
        <v>29452000</v>
      </c>
      <c r="E24" s="10" t="s">
        <v>815</v>
      </c>
      <c r="F24" s="10" t="s">
        <v>823</v>
      </c>
      <c r="G24" s="10">
        <v>7</v>
      </c>
      <c r="H24" s="10" t="s">
        <v>857</v>
      </c>
      <c r="I24" s="10" t="s">
        <v>891</v>
      </c>
      <c r="J24" s="26">
        <f>IF(Table5[[#This Row],[Activity (Bq)]]="","",Table5[[#This Row],[Activity (Bq)]]/37000000000)</f>
        <v>7.9600000000000005E-4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B26:B208 B24">
      <formula1>Nuclides</formula1>
    </dataValidation>
    <dataValidation type="list" allowBlank="1" showInputMessage="1" showErrorMessage="1" sqref="E26:E208 E24">
      <formula1>$AE$24:$AE$31</formula1>
    </dataValidation>
    <dataValidation type="list" allowBlank="1" showInputMessage="1" showErrorMessage="1" sqref="F26:F208 F24">
      <formula1>$AF$24:$AF$28</formula1>
    </dataValidation>
    <dataValidation type="list" allowBlank="1" showInputMessage="1" showErrorMessage="1" sqref="G26:G208 G24">
      <formula1>noticetype</formula1>
    </dataValidation>
    <dataValidation type="list" allowBlank="1" showInputMessage="1" showErrorMessage="1" sqref="H26:H208 H24">
      <formula1>Holder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2012-02-09T20:06:34Z</dcterms:modified>
</cp:coreProperties>
</file>