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225" yWindow="-210" windowWidth="23730" windowHeight="1237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4519"/>
  <pivotCaches>
    <pivotCache cacheId="14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<sst xmlns="http://schemas.openxmlformats.org/spreadsheetml/2006/main" count="3365" uniqueCount="913">
  <si>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</si>
  <si>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</si>
  <si>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</si>
  <si>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</si>
  <si>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</si>
  <si>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</si>
  <si>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</si>
  <si>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</si>
  <si>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</si>
  <si>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</si>
  <si>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</si>
  <si>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</si>
  <si>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</si>
  <si>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</si>
  <si>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</si>
  <si>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</si>
  <si>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</si>
  <si>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</si>
  <si>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</si>
  <si>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</si>
  <si>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</si>
  <si>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</si>
  <si>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</si>
  <si>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</si>
  <si>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</si>
  <si>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</si>
  <si>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</si>
  <si>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</si>
  <si>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</si>
  <si>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</si>
  <si>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</si>
  <si>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</si>
  <si>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</si>
  <si>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</si>
  <si>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</si>
  <si>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</si>
  <si>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</si>
  <si>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</si>
  <si>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</si>
  <si>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</si>
  <si>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</si>
  <si>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</si>
  <si>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</si>
  <si>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</si>
  <si>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</si>
  <si>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</si>
  <si>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</si>
  <si>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</si>
  <si>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</si>
  <si>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</si>
  <si>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</si>
  <si>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</si>
  <si>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</si>
  <si>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</si>
  <si>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</si>
  <si>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</si>
  <si>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</si>
  <si>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</si>
  <si>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</si>
  <si>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</si>
  <si>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</si>
  <si>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</si>
  <si>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</si>
  <si>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</si>
  <si>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</si>
  <si>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</si>
  <si>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</si>
  <si>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</si>
  <si>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</si>
  <si>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</si>
  <si>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</si>
  <si>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</si>
  <si>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</si>
  <si>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</si>
  <si>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</si>
  <si>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</si>
  <si>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</si>
  <si>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</si>
  <si>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</si>
  <si>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</si>
  <si>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</si>
  <si>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</si>
  <si>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</si>
  <si>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</si>
  <si>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</si>
  <si>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</si>
  <si>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</si>
  <si>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</si>
  <si>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</si>
  <si>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</si>
  <si>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</si>
  <si>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</si>
  <si>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</si>
  <si>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</si>
  <si>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</si>
  <si>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</si>
  <si>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</si>
  <si>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</si>
  <si>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</si>
  <si>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</si>
  <si>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</si>
  <si>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</si>
  <si>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</si>
  <si>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</si>
  <si>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</si>
  <si>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</si>
  <si>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</si>
  <si>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</si>
  <si>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</si>
  <si>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</si>
  <si>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</si>
  <si>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</si>
  <si>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</si>
  <si>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</si>
  <si>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</si>
  <si>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</si>
  <si>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</si>
  <si>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</si>
  <si>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</si>
  <si>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</si>
  <si>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</si>
  <si>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</si>
  <si>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</si>
  <si>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</si>
  <si>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</si>
  <si>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</si>
  <si>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</si>
  <si>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</si>
  <si>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</si>
  <si>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</si>
  <si>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</si>
  <si>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</si>
  <si>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</si>
  <si>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</si>
  <si>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</si>
  <si>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</si>
  <si>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</si>
  <si>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</si>
  <si>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</si>
  <si>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</si>
  <si>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</si>
  <si>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</si>
  <si>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</si>
  <si>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</si>
  <si>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</si>
  <si>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</si>
  <si>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</si>
  <si>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</si>
  <si>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</si>
  <si>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</si>
  <si>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</si>
  <si>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</si>
  <si>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</si>
  <si>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</si>
  <si>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</si>
  <si>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</si>
  <si>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</si>
  <si>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</si>
  <si>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</si>
  <si>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</si>
  <si>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</si>
  <si>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</si>
  <si>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</si>
  <si>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</si>
  <si>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</si>
  <si>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</si>
  <si>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</si>
  <si>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</si>
  <si>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</si>
  <si>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</si>
  <si>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</si>
  <si>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</si>
  <si>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</si>
  <si>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</si>
  <si>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</si>
  <si>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</si>
  <si>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</si>
  <si>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</si>
  <si>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</si>
  <si>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</si>
  <si>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</si>
  <si>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</si>
  <si>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</si>
  <si>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</si>
  <si>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</si>
  <si>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</si>
  <si>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</si>
  <si>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</si>
  <si>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</si>
  <si>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</si>
  <si>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</si>
  <si>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</si>
  <si>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</si>
  <si>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</si>
  <si>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</si>
  <si>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</si>
  <si>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</si>
  <si>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</si>
  <si>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</si>
  <si>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</si>
  <si>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</si>
  <si>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</si>
  <si>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</si>
  <si>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</si>
  <si>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</si>
  <si>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</si>
  <si>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</si>
  <si>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</si>
  <si>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</si>
  <si>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</si>
  <si>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</si>
  <si>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</si>
  <si>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</si>
  <si>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</si>
  <si>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</si>
  <si>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</si>
  <si>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</si>
  <si>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</si>
  <si>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</si>
  <si>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</si>
  <si>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</si>
  <si>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</si>
  <si>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</si>
  <si>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</si>
  <si>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</si>
  <si>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</si>
  <si>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</si>
  <si>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</si>
  <si>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</si>
  <si>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</si>
  <si>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</si>
  <si>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</si>
  <si>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</si>
  <si>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</si>
  <si>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</si>
  <si>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</si>
  <si>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</si>
  <si>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</si>
  <si>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</si>
  <si>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</si>
  <si>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</si>
  <si>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</si>
  <si>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</si>
  <si>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</si>
  <si>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</si>
  <si>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</si>
  <si>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</si>
  <si>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</si>
  <si>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</si>
  <si>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</si>
  <si>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</si>
  <si>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</si>
  <si>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</si>
  <si>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</si>
  <si>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</si>
  <si>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</si>
  <si>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</si>
  <si>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</si>
  <si>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</si>
  <si>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</si>
  <si>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</si>
  <si>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</si>
  <si>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</si>
  <si>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</si>
  <si>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</si>
  <si>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</si>
  <si>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</si>
  <si>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</si>
  <si>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</si>
  <si>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</si>
  <si>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</si>
  <si>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</si>
  <si>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</si>
  <si>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</si>
  <si>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</si>
  <si>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</si>
  <si>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</si>
  <si>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</si>
  <si>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</si>
  <si>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</si>
  <si>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</si>
  <si>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</si>
  <si>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</si>
  <si>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</si>
  <si>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</si>
  <si>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</si>
  <si>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</si>
  <si>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</si>
  <si>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</si>
  <si>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</si>
  <si>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</si>
  <si>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</si>
  <si>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</si>
  <si>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</si>
  <si>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</si>
  <si>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</si>
  <si>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</si>
  <si>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</si>
  <si>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</si>
  <si>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</si>
  <si>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</si>
  <si>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</si>
  <si>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</si>
  <si>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</si>
  <si>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</si>
  <si>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</si>
  <si>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</si>
  <si>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</si>
  <si>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</si>
  <si>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</si>
  <si>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</si>
  <si>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</si>
  <si>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</si>
  <si>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</si>
  <si>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</si>
  <si>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</si>
  <si>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</si>
  <si>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</si>
  <si>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</si>
  <si>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</si>
  <si>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</si>
  <si>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</si>
  <si>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</si>
  <si>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</si>
  <si>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</si>
  <si>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</si>
  <si>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</si>
  <si>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</si>
  <si>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</si>
  <si>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</si>
  <si>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</si>
  <si>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</si>
  <si>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</si>
  <si>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</si>
  <si>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</si>
  <si>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</si>
  <si>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</si>
  <si>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</si>
  <si>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</si>
  <si>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</si>
  <si>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</si>
  <si>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</si>
  <si>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</si>
  <si>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</si>
  <si>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</si>
  <si>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</si>
  <si>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</si>
  <si>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</si>
  <si>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</si>
  <si>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</si>
  <si>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</si>
  <si>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</si>
  <si>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</si>
  <si>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</si>
  <si>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</si>
  <si>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</si>
  <si>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</si>
  <si>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</si>
  <si>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</si>
  <si>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</si>
  <si>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</si>
  <si>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</si>
  <si>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</si>
  <si>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</si>
  <si>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</si>
  <si>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</si>
  <si>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</si>
  <si>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</si>
  <si>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</si>
  <si>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</si>
  <si>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</si>
  <si>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</si>
  <si>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</si>
  <si>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</si>
  <si>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</si>
  <si>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</si>
  <si>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</si>
  <si>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</si>
  <si>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</si>
  <si>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</si>
  <si>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</si>
  <si>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</si>
  <si>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</si>
  <si>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</si>
  <si>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</si>
  <si>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</si>
  <si>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</si>
  <si>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</si>
  <si>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</si>
  <si>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</si>
  <si>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</si>
  <si>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</si>
  <si>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</si>
  <si>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</si>
  <si>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</si>
  <si>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</si>
  <si>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</si>
  <si>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</si>
  <si>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</si>
  <si>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</si>
  <si>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</si>
  <si>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</si>
  <si>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</si>
  <si>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</si>
  <si>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</si>
  <si>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</si>
  <si>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</si>
  <si>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</si>
  <si>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</si>
  <si>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</si>
  <si>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</si>
  <si>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</si>
  <si>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</si>
  <si>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</si>
  <si>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</si>
  <si>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</si>
  <si>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</si>
  <si>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</si>
  <si>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</si>
  <si>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</si>
  <si>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</si>
  <si>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</si>
  <si>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</si>
  <si>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</si>
  <si>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</si>
  <si>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</si>
  <si>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</si>
  <si>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</si>
  <si>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</si>
  <si>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</si>
  <si>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</si>
  <si>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</si>
  <si>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</si>
  <si>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</si>
  <si>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</si>
  <si>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</si>
  <si>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</si>
  <si>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</si>
  <si>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</si>
  <si>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</si>
  <si>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</si>
  <si>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</si>
  <si>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</si>
  <si>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</si>
  <si>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</si>
  <si>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</si>
  <si>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</si>
  <si>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</si>
  <si>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</si>
  <si>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</si>
  <si>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</si>
  <si>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</si>
  <si>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</si>
  <si>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</si>
  <si>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</si>
  <si>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</si>
  <si>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</si>
  <si>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</si>
  <si>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</si>
  <si>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</si>
  <si>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</si>
  <si>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</si>
  <si>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</si>
  <si>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</si>
  <si>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</si>
  <si>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</si>
  <si>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</si>
  <si>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</si>
  <si>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</si>
  <si>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</si>
  <si>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</si>
  <si>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</si>
  <si>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</si>
  <si>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</si>
  <si>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</si>
  <si>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</si>
  <si>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</si>
  <si>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</si>
  <si>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</si>
  <si>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</si>
  <si>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</si>
  <si>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</si>
  <si>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</si>
  <si>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</si>
  <si>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</si>
  <si>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</si>
  <si>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</si>
  <si>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</si>
  <si>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</si>
  <si>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</si>
  <si>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</si>
  <si>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</si>
  <si>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</si>
  <si>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</si>
  <si>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</si>
  <si>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</si>
  <si>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</si>
  <si>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</si>
  <si>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</si>
  <si>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</si>
  <si>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</si>
  <si>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</si>
  <si>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</si>
  <si>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</si>
  <si>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</si>
  <si>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</si>
  <si>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</si>
  <si>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</si>
  <si>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</si>
  <si>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</si>
  <si>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</si>
  <si>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</si>
  <si>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</si>
  <si>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</si>
  <si>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</si>
  <si>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</si>
  <si>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</si>
  <si>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</si>
  <si>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</si>
  <si>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</si>
  <si>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</si>
  <si>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</si>
  <si>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</si>
  <si>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</si>
  <si>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</si>
  <si>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</si>
  <si>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</si>
  <si>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</si>
  <si>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</si>
  <si>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</si>
  <si>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</si>
  <si>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</si>
  <si>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</si>
  <si>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</si>
  <si>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</si>
  <si>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</si>
  <si>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</si>
  <si>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</si>
  <si>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</si>
  <si>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</si>
  <si>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</si>
  <si>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</si>
  <si>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</si>
  <si>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</si>
  <si>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</si>
  <si>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</si>
  <si>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</si>
  <si>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</si>
  <si>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</si>
  <si>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</si>
  <si>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</si>
  <si>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</si>
  <si>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</si>
  <si>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</si>
  <si>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</si>
  <si>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</si>
  <si>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</si>
  <si>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</si>
  <si>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</si>
  <si>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</si>
  <si>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</si>
  <si>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</si>
  <si>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</si>
  <si>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</si>
  <si>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</si>
  <si>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</si>
  <si>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</si>
  <si>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</si>
  <si>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</si>
  <si>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</si>
  <si>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</si>
  <si>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</si>
  <si>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</si>
  <si>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</si>
  <si>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</si>
  <si>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</si>
  <si>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</si>
  <si>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</si>
  <si>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</si>
  <si>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</si>
  <si>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</si>
  <si>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</si>
  <si>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</si>
  <si>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</si>
  <si>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</si>
  <si>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</si>
  <si>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</si>
  <si>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</si>
  <si>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</si>
  <si>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</si>
  <si>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</si>
  <si>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</si>
  <si>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</si>
  <si>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</si>
  <si>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</si>
  <si>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</si>
  <si>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</si>
  <si>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</si>
  <si>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</si>
  <si>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</si>
  <si>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</si>
  <si>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</si>
  <si>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</si>
  <si>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</si>
  <si>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</si>
  <si>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</si>
  <si>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</si>
  <si>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</si>
  <si>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</si>
  <si>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</si>
  <si>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</si>
  <si>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</si>
  <si>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</si>
  <si>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</si>
  <si>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</si>
  <si>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</si>
  <si>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</si>
  <si>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</si>
  <si>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</si>
  <si>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</si>
  <si>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</si>
  <si>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</si>
  <si>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</si>
  <si>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</si>
  <si>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</si>
  <si>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</si>
  <si>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</si>
  <si>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</si>
  <si>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</si>
  <si>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</si>
  <si>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</si>
  <si>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</si>
  <si>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</si>
  <si>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</si>
  <si>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</si>
  <si>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</si>
  <si>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</si>
  <si>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</si>
  <si>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</si>
  <si>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</si>
  <si>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</si>
  <si>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</si>
  <si>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</si>
  <si>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</si>
  <si>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</si>
  <si>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</si>
  <si>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</si>
  <si>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</si>
  <si>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</si>
  <si>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</si>
  <si>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</si>
  <si>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</si>
  <si>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</si>
  <si>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</si>
  <si>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</si>
  <si>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</si>
  <si>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</si>
  <si>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</si>
  <si>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</si>
  <si>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</si>
  <si>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</si>
  <si>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</si>
  <si>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</si>
  <si>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</si>
  <si>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</si>
  <si>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</si>
  <si>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</si>
  <si>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</si>
  <si>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</si>
  <si>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</si>
  <si>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</si>
  <si>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</si>
  <si>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</si>
  <si>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</si>
  <si>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</si>
  <si>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</si>
  <si>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</si>
  <si>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</si>
  <si>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</si>
  <si>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</si>
  <si>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</si>
  <si>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</si>
  <si>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</si>
  <si>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</si>
  <si>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</si>
  <si>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</si>
  <si>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</si>
  <si>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</si>
  <si>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</si>
  <si>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</si>
  <si>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</si>
  <si>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</si>
  <si>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</si>
  <si>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</si>
  <si>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</si>
  <si>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</si>
  <si>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</si>
  <si>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</si>
  <si>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</si>
  <si>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</si>
  <si>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</si>
  <si>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</si>
  <si>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</si>
  <si>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</si>
  <si>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</si>
  <si>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</si>
  <si>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</si>
  <si>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</si>
  <si>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</si>
  <si>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</si>
  <si>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</si>
  <si>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</si>
  <si>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</si>
  <si>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</si>
  <si>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</si>
  <si>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</si>
  <si>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</si>
  <si>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</si>
  <si>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</si>
  <si>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</si>
  <si>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</si>
  <si>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</si>
  <si>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</si>
  <si>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</si>
  <si>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</si>
  <si>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</si>
  <si>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</si>
  <si>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</si>
  <si>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</si>
  <si>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</si>
  <si>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</si>
  <si>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</si>
  <si>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</si>
  <si>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</si>
  <si>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</si>
  <si>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</si>
  <si>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</si>
  <si>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</si>
  <si>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</si>
  <si>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</si>
  <si>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</si>
  <si>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</si>
  <si>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</si>
  <si>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</si>
  <si>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</si>
  <si>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</si>
  <si>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</si>
  <si>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</si>
  <si>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</si>
  <si>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</si>
  <si>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</si>
  <si>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</si>
  <si>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</si>
  <si>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</si>
  <si>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</si>
  <si>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</si>
  <si>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</si>
  <si>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</si>
  <si>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</si>
  <si>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</si>
  <si>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</si>
  <si>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</si>
  <si>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</si>
  <si>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</si>
  <si>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</si>
  <si>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</si>
  <si>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</si>
  <si>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</si>
  <si>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</si>
  <si>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</si>
  <si>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</si>
  <si>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</si>
  <si>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</si>
  <si>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</si>
  <si>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</si>
  <si>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</si>
  <si>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</si>
  <si>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</si>
  <si>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</si>
  <si>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</si>
  <si>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</si>
  <si>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</si>
  <si>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</si>
  <si>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</si>
  <si>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</si>
  <si>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</si>
  <si>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</si>
  <si>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</si>
  <si>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</si>
  <si>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</si>
  <si>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</si>
  <si>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</si>
  <si>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</si>
  <si>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</si>
  <si>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</si>
  <si>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</si>
  <si>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</si>
  <si>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</si>
  <si>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</si>
  <si>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</si>
  <si>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</si>
  <si>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</si>
  <si>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</si>
  <si>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</si>
  <si>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</si>
  <si>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</si>
  <si>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</si>
  <si>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</si>
  <si>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</si>
  <si>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</si>
  <si>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</si>
  <si>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</si>
  <si>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</si>
  <si>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</si>
  <si>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</si>
  <si>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</si>
  <si>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</si>
  <si>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</si>
  <si>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</si>
  <si>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</si>
  <si>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</si>
  <si>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</si>
  <si>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</si>
  <si>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</si>
  <si>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</si>
  <si>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</si>
  <si>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</si>
  <si>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</si>
  <si>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</si>
  <si>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</si>
  <si>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</si>
  <si>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</si>
  <si>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</si>
  <si>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</si>
  <si>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</si>
  <si>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</si>
  <si>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</si>
  <si>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</si>
  <si>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</si>
  <si>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</si>
  <si>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</si>
  <si>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</si>
  <si>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</si>
  <si>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</si>
  <si>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</si>
  <si>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</si>
  <si>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</si>
  <si>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</si>
  <si>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</si>
  <si>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</si>
  <si>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</si>
  <si>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</si>
  <si>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</si>
  <si>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</si>
  <si>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</si>
  <si>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</si>
  <si>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</si>
  <si>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</si>
  <si>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</si>
  <si>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</si>
  <si>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</si>
  <si>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</si>
  <si>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</si>
  <si>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</si>
  <si>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</si>
  <si>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</si>
  <si>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</si>
  <si>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</si>
  <si>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</si>
  <si>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</si>
  <si>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</si>
  <si>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</si>
  <si>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</si>
  <si>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</si>
  <si>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</si>
  <si>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</si>
  <si>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</si>
  <si>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</si>
  <si>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</si>
  <si>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</si>
  <si>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</si>
  <si>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</si>
  <si>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</si>
  <si>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</si>
  <si>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</si>
  <si>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</si>
  <si>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</si>
  <si>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</si>
  <si>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</si>
  <si>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GTSC0944</t>
  </si>
  <si>
    <t>GTSCXXXX</t>
  </si>
  <si>
    <t>GTSC0827</t>
  </si>
  <si>
    <t>GTSC0030</t>
  </si>
  <si>
    <t>GTSC 0943</t>
  </si>
  <si>
    <t>GTSC0123</t>
  </si>
  <si>
    <t>LBNL Container ID</t>
  </si>
  <si>
    <t>HERL number</t>
  </si>
  <si>
    <t>030640</t>
  </si>
  <si>
    <t>PuCoGa5</t>
  </si>
  <si>
    <t>Pu place holder</t>
  </si>
  <si>
    <t>030053</t>
  </si>
  <si>
    <t>HERL 378</t>
  </si>
  <si>
    <t>PuCoIn5</t>
  </si>
  <si>
    <t>place holder</t>
  </si>
  <si>
    <t>012438</t>
  </si>
  <si>
    <t>HERL 183</t>
  </si>
  <si>
    <t>UO2</t>
  </si>
  <si>
    <t>030628</t>
  </si>
  <si>
    <t>PuO2</t>
  </si>
  <si>
    <t>013001</t>
  </si>
  <si>
    <t>HERL 235</t>
  </si>
  <si>
    <t>3467, 3521</t>
  </si>
  <si>
    <t>?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</si>
</sst>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6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5" fillId="0" borderId="0" xfId="0" applyFont="1" applyProtection="1">
      <protection locked="0"/>
    </xf>
    <xf numFmtId="0" fontId="0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892.672958449075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1.4247999999999999E-7" maxValue="0.3"/>
    </cacheField>
    <cacheField name="Activity (Bq)" numFmtId="11">
      <sharedItems containsMixedTypes="1" containsNumber="1" minValue="39.84234" maxValue="1754965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7682E-9" maxValue="4.7431499999999998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44"/>
    <x v="0"/>
    <n v="2.0100000000000001E-7"/>
    <n v="127172.70000000003"/>
    <s v="Solid"/>
    <s v="Compound"/>
    <n v="30"/>
    <s v="1g"/>
    <n v="1"/>
    <n v="3.4371000000000005E-6"/>
  </r>
  <r>
    <s v="GTSC0944"/>
    <x v="1"/>
    <n v="1.4499999999999999E-3"/>
    <n v="3337029.9999999995"/>
    <s v="Solid"/>
    <s v="Compound"/>
    <n v="30"/>
    <s v="1g"/>
    <n v="1"/>
    <n v="9.0189999999999989E-5"/>
  </r>
  <r>
    <s v="GTSC0944"/>
    <x v="2"/>
    <n v="9.0400000000000002E-5"/>
    <n v="762614.4"/>
    <s v="Solid"/>
    <s v="Compound"/>
    <n v="30"/>
    <s v="1g"/>
    <n v="1"/>
    <n v="2.06112E-5"/>
  </r>
  <r>
    <s v="GTSC0944"/>
    <x v="3"/>
    <n v="2.8100000000000002E-6"/>
    <n v="10708910.000000002"/>
    <s v="Solid"/>
    <s v="Compound"/>
    <n v="30"/>
    <s v="1g"/>
    <n v="1"/>
    <n v="2.8943000000000003E-4"/>
  </r>
  <r>
    <s v="GTSC0944"/>
    <x v="4"/>
    <n v="3.8599999999999999E-7"/>
    <n v="56.128260000000004"/>
    <s v="Solid"/>
    <s v="Compound"/>
    <n v="30"/>
    <s v="1g"/>
    <n v="1"/>
    <n v="1.5169800000000001E-9"/>
  </r>
  <r>
    <s v="GTSCXXXX"/>
    <x v="0"/>
    <n v="4.3449999999999999E-6"/>
    <n v="2749081.5000000005"/>
    <s v="Solid"/>
    <m/>
    <n v="30"/>
    <s v="1g"/>
    <n v="1"/>
    <n v="7.4299500000000009E-5"/>
  </r>
  <r>
    <s v="GTSCXXXX"/>
    <x v="1"/>
    <n v="4.7024350000000006E-2"/>
    <n v="108221839.09"/>
    <s v="Solid"/>
    <m/>
    <n v="30"/>
    <s v="1g"/>
    <n v="1"/>
    <n v="2.9249145700000001E-3"/>
  </r>
  <r>
    <s v="GTSCXXXX"/>
    <x v="2"/>
    <n v="2.9119999999999997E-3"/>
    <n v="24565632"/>
    <s v="Solid"/>
    <m/>
    <n v="30"/>
    <s v="1g"/>
    <n v="1"/>
    <n v="6.6393599999999995E-4"/>
  </r>
  <r>
    <s v="GTSCXXXX"/>
    <x v="3"/>
    <n v="4.6050000000000001E-5"/>
    <n v="175496550"/>
    <s v="Solid"/>
    <m/>
    <n v="30"/>
    <s v="1g"/>
    <n v="1"/>
    <n v="4.7431499999999998E-3"/>
  </r>
  <r>
    <s v="GTSCXXXX"/>
    <x v="4"/>
    <n v="1.325E-5"/>
    <n v="1926.6825000000001"/>
    <s v="Solid"/>
    <m/>
    <n v="30"/>
    <s v="1g"/>
    <n v="1"/>
    <n v="5.2072500000000005E-8"/>
  </r>
  <r>
    <s v="GTSCXXXX"/>
    <x v="5"/>
    <n v="2.4000000000000001E-4"/>
    <n v="30458400.000000004"/>
    <s v="Solid"/>
    <m/>
    <n v="30"/>
    <s v="1g"/>
    <n v="1"/>
    <n v="8.2320000000000006E-4"/>
  </r>
  <r>
    <s v="GTSC0827"/>
    <x v="0"/>
    <n v="1.4247999999999999E-7"/>
    <n v="90147.09599999999"/>
    <s v="Solid"/>
    <m/>
    <n v="30"/>
    <s v="1g"/>
    <n v="1"/>
    <n v="2.4364079999999999E-6"/>
  </r>
  <r>
    <s v="GTSC0827"/>
    <x v="1"/>
    <n v="1.0294728000000001E-3"/>
    <n v="2369228.7019200004"/>
    <s v="Solid"/>
    <m/>
    <n v="30"/>
    <s v="1g"/>
    <n v="1"/>
    <n v="6.4033208160000008E-5"/>
  </r>
  <r>
    <s v="GTSC0827"/>
    <x v="2"/>
    <n v="6.4116000000000008E-5"/>
    <n v="540882.57600000012"/>
    <s v="Solid"/>
    <m/>
    <n v="30"/>
    <s v="1g"/>
    <n v="1"/>
    <n v="1.4618448000000004E-5"/>
  </r>
  <r>
    <s v="GTSC0827"/>
    <x v="3"/>
    <n v="1.9947199999999999E-6"/>
    <n v="7601877.919999999"/>
    <s v="Solid"/>
    <m/>
    <n v="30"/>
    <s v="1g"/>
    <n v="1"/>
    <n v="2.0545615999999998E-4"/>
  </r>
  <r>
    <s v="GTSC0827"/>
    <x v="4"/>
    <n v="2.7399999999999999E-7"/>
    <n v="39.84234"/>
    <s v="Solid"/>
    <m/>
    <n v="30"/>
    <s v="1g"/>
    <n v="1"/>
    <n v="1.07682E-9"/>
  </r>
  <r>
    <s v="GTSCXXXX"/>
    <x v="6"/>
    <n v="0.3"/>
    <n v="3729.5999999999995"/>
    <s v="Powder"/>
    <m/>
    <n v="30"/>
    <s v="4c"/>
    <n v="1"/>
    <n v="1.0079999999999999E-7"/>
  </r>
  <r>
    <s v="GTSC0030"/>
    <x v="6"/>
    <n v="4.9000000000000002E-2"/>
    <n v="609.16800000000001"/>
    <s v="Powder"/>
    <m/>
    <n v="30"/>
    <s v="4a"/>
    <n v="1"/>
    <n v="1.6464000000000001E-8"/>
  </r>
  <r>
    <s v="GTSC 0943"/>
    <x v="0"/>
    <n v="1.3E-6"/>
    <n v="822510.00000000012"/>
    <s v="Solid"/>
    <m/>
    <n v="30"/>
    <s v="1g"/>
    <n v="1"/>
    <n v="2.2230000000000002E-5"/>
  </r>
  <r>
    <s v="GTSC 0943"/>
    <x v="1"/>
    <n v="9.4000000000000004E-3"/>
    <n v="21633160"/>
    <s v="Solid"/>
    <m/>
    <n v="30"/>
    <s v="1g"/>
    <n v="1"/>
    <n v="5.8467999999999997E-4"/>
  </r>
  <r>
    <s v="GTSC 0943"/>
    <x v="2"/>
    <n v="5.9100000000000005E-4"/>
    <n v="4985676.0000000009"/>
    <s v="Solid"/>
    <m/>
    <n v="30"/>
    <s v="1g"/>
    <n v="1"/>
    <n v="1.3474800000000002E-4"/>
  </r>
  <r>
    <s v="GTSC 0943"/>
    <x v="3"/>
    <n v="9.7999999999999993E-6"/>
    <n v="37347800"/>
    <s v="Solid"/>
    <m/>
    <n v="30"/>
    <s v="1g"/>
    <n v="1"/>
    <n v="1.0093999999999999E-3"/>
  </r>
  <r>
    <s v="GTSC 0943"/>
    <x v="4"/>
    <n v="2.5000000000000002E-6"/>
    <n v="363.52500000000009"/>
    <s v="Solid"/>
    <m/>
    <n v="30"/>
    <s v="1g"/>
    <n v="1"/>
    <n v="9.825000000000002E-9"/>
  </r>
  <r>
    <s v="GTSC0123"/>
    <x v="4"/>
    <n v="0.01"/>
    <n v="1454100.0000000002"/>
    <s v="Powder"/>
    <m/>
    <n v="30"/>
    <s v="1a"/>
    <n v="1"/>
    <n v="3.9300000000000007E-5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0"/>
        <item m="1" x="14"/>
        <item m="1" x="18"/>
        <item m="1" x="19"/>
        <item m="1" x="8"/>
        <item m="1" x="17"/>
        <item m="1" x="13"/>
        <item x="0"/>
        <item x="1"/>
        <item x="2"/>
        <item x="3"/>
        <item x="4"/>
        <item m="1" x="12"/>
        <item m="1" x="15"/>
        <item m="1" x="16"/>
        <item m="1" x="9"/>
        <item x="6"/>
        <item x="7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/>
    </i>
    <i>
      <x v="11"/>
    </i>
    <i>
      <x v="12"/>
    </i>
    <i>
      <x v="13"/>
    </i>
    <i>
      <x v="14"/>
    </i>
    <i>
      <x v="15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24" sqref="G24:G3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883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884</v>
      </c>
    </row>
    <row r="8" spans="1:3">
      <c r="A8" s="14" t="s">
        <v>13</v>
      </c>
      <c r="B8" s="34" t="s">
        <v>885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886</v>
      </c>
    </row>
    <row r="12" spans="1:3">
      <c r="A12" s="14" t="s">
        <v>26</v>
      </c>
      <c r="B12" s="34" t="s">
        <v>887</v>
      </c>
    </row>
    <row r="13" spans="1:3">
      <c r="A13" s="14" t="s">
        <v>839</v>
      </c>
      <c r="B13" s="37" t="s">
        <v>911</v>
      </c>
    </row>
    <row r="14" spans="1:3">
      <c r="A14" s="14" t="s">
        <v>16</v>
      </c>
      <c r="B14" s="38">
        <v>40892</v>
      </c>
    </row>
    <row r="15" spans="1:3">
      <c r="A15" s="14" t="s">
        <v>41</v>
      </c>
      <c r="B15" s="39">
        <v>40849</v>
      </c>
      <c r="C15" s="9" t="s">
        <v>854</v>
      </c>
    </row>
    <row r="16" spans="1:3">
      <c r="A16" s="14" t="s">
        <v>40</v>
      </c>
      <c r="B16" s="38">
        <v>40925</v>
      </c>
      <c r="C16" s="9" t="s">
        <v>854</v>
      </c>
    </row>
    <row r="17" spans="1:34">
      <c r="A17" s="14" t="s">
        <v>811</v>
      </c>
      <c r="B17" s="40">
        <v>40931</v>
      </c>
      <c r="C17" s="9" t="s">
        <v>853</v>
      </c>
    </row>
    <row r="18" spans="1:34">
      <c r="A18" s="14" t="s">
        <v>42</v>
      </c>
      <c r="B18" s="41" t="s">
        <v>888</v>
      </c>
      <c r="C18" s="9" t="s">
        <v>43</v>
      </c>
    </row>
    <row r="19" spans="1:34">
      <c r="A19" s="14" t="s">
        <v>807</v>
      </c>
      <c r="B19" s="41">
        <v>1</v>
      </c>
      <c r="C19" s="9" t="s">
        <v>43</v>
      </c>
    </row>
    <row r="20" spans="1:34">
      <c r="A20" s="14" t="s">
        <v>808</v>
      </c>
      <c r="B20" s="34" t="s">
        <v>912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5" t="s">
        <v>895</v>
      </c>
      <c r="L23" s="46" t="s">
        <v>896</v>
      </c>
      <c r="M23" s="46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42" t="s">
        <v>889</v>
      </c>
      <c r="B24" s="42" t="s">
        <v>533</v>
      </c>
      <c r="C24" s="44">
        <v>2.0100000000000001E-7</v>
      </c>
      <c r="D24" s="26">
        <f>IF(Table5[[#This Row],[Mass (g)]]="","",Table5[[#This Row],[Mass (g)]]*VLOOKUP(Table5[[#This Row],[Nuclide]],Doedata,4)*37000000000)</f>
        <v>127172.70000000003</v>
      </c>
      <c r="E24" s="10" t="s">
        <v>30</v>
      </c>
      <c r="F24" s="10" t="s">
        <v>823</v>
      </c>
      <c r="G24" s="10">
        <v>7</v>
      </c>
      <c r="H24" s="10" t="s">
        <v>850</v>
      </c>
      <c r="I24" s="10">
        <v>1</v>
      </c>
      <c r="J24" s="22">
        <f>IF(Table5[[#This Row],[Activity (Bq)]]="","",Table5[[#This Row],[Activity (Bq)]]/37000000000)</f>
        <v>3.4371000000000005E-6</v>
      </c>
      <c r="K24" s="47" t="s">
        <v>897</v>
      </c>
      <c r="L24" s="48"/>
      <c r="M24" s="48" t="s">
        <v>898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42" t="s">
        <v>889</v>
      </c>
      <c r="B25" s="42" t="s">
        <v>534</v>
      </c>
      <c r="C25" s="44">
        <v>1.4499999999999999E-3</v>
      </c>
      <c r="D25" s="26">
        <f>IF(Table5[[#This Row],[Mass (g)]]="","",Table5[[#This Row],[Mass (g)]]*VLOOKUP(Table5[[#This Row],[Nuclide]],Doedata,4)*37000000000)</f>
        <v>3337029.9999999995</v>
      </c>
      <c r="E25" s="10" t="s">
        <v>30</v>
      </c>
      <c r="F25" s="10" t="s">
        <v>823</v>
      </c>
      <c r="G25" s="10">
        <v>7</v>
      </c>
      <c r="H25" s="10" t="s">
        <v>850</v>
      </c>
      <c r="I25" s="10">
        <v>1</v>
      </c>
      <c r="J25" s="22">
        <f>IF(Table5[[#This Row],[Activity (Bq)]]="","",Table5[[#This Row],[Activity (Bq)]]/37000000000)</f>
        <v>9.0189999999999989E-5</v>
      </c>
      <c r="K25" s="47"/>
      <c r="L25" s="48"/>
      <c r="M25" s="48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42" t="s">
        <v>889</v>
      </c>
      <c r="B26" s="42" t="s">
        <v>535</v>
      </c>
      <c r="C26" s="44">
        <v>9.0400000000000002E-5</v>
      </c>
      <c r="D26" s="26">
        <f>IF(Table5[[#This Row],[Mass (g)]]="","",Table5[[#This Row],[Mass (g)]]*VLOOKUP(Table5[[#This Row],[Nuclide]],Doedata,4)*37000000000)</f>
        <v>762614.4</v>
      </c>
      <c r="E26" s="10" t="s">
        <v>30</v>
      </c>
      <c r="F26" s="10" t="s">
        <v>823</v>
      </c>
      <c r="G26" s="10">
        <v>7</v>
      </c>
      <c r="H26" s="10" t="s">
        <v>850</v>
      </c>
      <c r="I26" s="10">
        <v>1</v>
      </c>
      <c r="J26" s="22">
        <f>IF(Table5[[#This Row],[Activity (Bq)]]="","",Table5[[#This Row],[Activity (Bq)]]/37000000000)</f>
        <v>2.06112E-5</v>
      </c>
      <c r="K26" s="47"/>
      <c r="L26" s="48"/>
      <c r="M26" s="48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42" t="s">
        <v>889</v>
      </c>
      <c r="B27" s="42" t="s">
        <v>536</v>
      </c>
      <c r="C27" s="44">
        <v>2.8100000000000002E-6</v>
      </c>
      <c r="D27" s="26">
        <f>IF(Table5[[#This Row],[Mass (g)]]="","",Table5[[#This Row],[Mass (g)]]*VLOOKUP(Table5[[#This Row],[Nuclide]],Doedata,4)*37000000000)</f>
        <v>10708910.000000002</v>
      </c>
      <c r="E27" s="10" t="s">
        <v>30</v>
      </c>
      <c r="F27" s="10" t="s">
        <v>823</v>
      </c>
      <c r="G27" s="10">
        <v>7</v>
      </c>
      <c r="H27" s="10" t="s">
        <v>850</v>
      </c>
      <c r="I27" s="10">
        <v>1</v>
      </c>
      <c r="J27" s="22">
        <f>IF(Table5[[#This Row],[Activity (Bq)]]="","",Table5[[#This Row],[Activity (Bq)]]/37000000000)</f>
        <v>2.8943000000000003E-4</v>
      </c>
      <c r="K27" s="47"/>
      <c r="L27" s="48"/>
      <c r="M27" s="48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42" t="s">
        <v>889</v>
      </c>
      <c r="B28" s="42" t="s">
        <v>537</v>
      </c>
      <c r="C28" s="44">
        <v>3.8599999999999999E-7</v>
      </c>
      <c r="D28" s="26">
        <f>IF(Table5[[#This Row],[Mass (g)]]="","",Table5[[#This Row],[Mass (g)]]*VLOOKUP(Table5[[#This Row],[Nuclide]],Doedata,4)*37000000000)</f>
        <v>56.128260000000004</v>
      </c>
      <c r="E28" s="10" t="s">
        <v>30</v>
      </c>
      <c r="F28" s="10" t="s">
        <v>823</v>
      </c>
      <c r="G28" s="10">
        <v>7</v>
      </c>
      <c r="H28" s="10" t="s">
        <v>850</v>
      </c>
      <c r="I28" s="10">
        <v>1</v>
      </c>
      <c r="J28" s="22">
        <f>IF(Table5[[#This Row],[Activity (Bq)]]="","",Table5[[#This Row],[Activity (Bq)]]/37000000000)</f>
        <v>1.5169800000000001E-9</v>
      </c>
      <c r="K28" s="47"/>
      <c r="L28" s="48"/>
      <c r="M28" s="48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890</v>
      </c>
      <c r="B29" s="43" t="s">
        <v>533</v>
      </c>
      <c r="C29" s="15">
        <v>4.3449999999999999E-6</v>
      </c>
      <c r="D29" s="26">
        <f>IF(Table5[[#This Row],[Mass (g)]]="","",Table5[[#This Row],[Mass (g)]]*VLOOKUP(Table5[[#This Row],[Nuclide]],Doedata,4)*37000000000)</f>
        <v>2749081.5000000005</v>
      </c>
      <c r="E29" s="10" t="s">
        <v>30</v>
      </c>
      <c r="G29" s="10">
        <v>7</v>
      </c>
      <c r="H29" s="10" t="s">
        <v>850</v>
      </c>
      <c r="I29" s="10">
        <v>1</v>
      </c>
      <c r="J29" s="22">
        <f>IF(Table5[[#This Row],[Activity (Bq)]]="","",Table5[[#This Row],[Activity (Bq)]]/37000000000)</f>
        <v>7.4299500000000009E-5</v>
      </c>
      <c r="K29" s="49"/>
      <c r="L29" s="48"/>
      <c r="M29" s="48" t="s">
        <v>899</v>
      </c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9" t="s">
        <v>890</v>
      </c>
      <c r="B30" s="43" t="s">
        <v>534</v>
      </c>
      <c r="C30" s="15">
        <v>4.7024350000000006E-2</v>
      </c>
      <c r="D30" s="26">
        <f>IF(Table5[[#This Row],[Mass (g)]]="","",Table5[[#This Row],[Mass (g)]]*VLOOKUP(Table5[[#This Row],[Nuclide]],Doedata,4)*37000000000)</f>
        <v>108221839.09</v>
      </c>
      <c r="E30" s="10" t="s">
        <v>30</v>
      </c>
      <c r="G30" s="10">
        <v>7</v>
      </c>
      <c r="H30" s="10" t="s">
        <v>850</v>
      </c>
      <c r="I30" s="10">
        <v>1</v>
      </c>
      <c r="J30" s="22">
        <f>IF(Table5[[#This Row],[Activity (Bq)]]="","",Table5[[#This Row],[Activity (Bq)]]/37000000000)</f>
        <v>2.9249145700000001E-3</v>
      </c>
      <c r="K30" s="49"/>
      <c r="L30" s="48"/>
      <c r="M30" s="48"/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9" t="s">
        <v>890</v>
      </c>
      <c r="B31" s="43" t="s">
        <v>535</v>
      </c>
      <c r="C31" s="15">
        <v>2.9119999999999997E-3</v>
      </c>
      <c r="D31" s="26">
        <f>IF(Table5[[#This Row],[Mass (g)]]="","",Table5[[#This Row],[Mass (g)]]*VLOOKUP(Table5[[#This Row],[Nuclide]],Doedata,4)*37000000000)</f>
        <v>24565632</v>
      </c>
      <c r="E31" s="10" t="s">
        <v>30</v>
      </c>
      <c r="G31" s="10">
        <v>7</v>
      </c>
      <c r="H31" s="10" t="s">
        <v>850</v>
      </c>
      <c r="I31" s="10">
        <v>1</v>
      </c>
      <c r="J31" s="22">
        <f>IF(Table5[[#This Row],[Activity (Bq)]]="","",Table5[[#This Row],[Activity (Bq)]]/37000000000)</f>
        <v>6.6393599999999995E-4</v>
      </c>
      <c r="K31" s="49"/>
      <c r="L31" s="48"/>
      <c r="M31" s="48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9" t="s">
        <v>890</v>
      </c>
      <c r="B32" s="43" t="s">
        <v>536</v>
      </c>
      <c r="C32" s="15">
        <v>4.6050000000000001E-5</v>
      </c>
      <c r="D32" s="26">
        <f>IF(Table5[[#This Row],[Mass (g)]]="","",Table5[[#This Row],[Mass (g)]]*VLOOKUP(Table5[[#This Row],[Nuclide]],Doedata,4)*37000000000)</f>
        <v>175496550</v>
      </c>
      <c r="E32" s="10" t="s">
        <v>30</v>
      </c>
      <c r="G32" s="10">
        <v>7</v>
      </c>
      <c r="H32" s="10" t="s">
        <v>850</v>
      </c>
      <c r="I32" s="10">
        <v>1</v>
      </c>
      <c r="J32" s="22">
        <f>IF(Table5[[#This Row],[Activity (Bq)]]="","",Table5[[#This Row],[Activity (Bq)]]/37000000000)</f>
        <v>4.7431499999999998E-3</v>
      </c>
      <c r="K32" s="49"/>
      <c r="L32" s="48"/>
      <c r="M32" s="48"/>
      <c r="AD32" s="25" t="s">
        <v>64</v>
      </c>
      <c r="AE32" s="14"/>
      <c r="AF32" s="14"/>
      <c r="AG32" s="14" t="s">
        <v>857</v>
      </c>
      <c r="AH32" s="14"/>
    </row>
    <row r="33" spans="1:34">
      <c r="A33" s="9" t="s">
        <v>890</v>
      </c>
      <c r="B33" s="43" t="s">
        <v>537</v>
      </c>
      <c r="C33" s="15">
        <v>1.325E-5</v>
      </c>
      <c r="D33" s="26">
        <f>IF(Table5[[#This Row],[Mass (g)]]="","",Table5[[#This Row],[Mass (g)]]*VLOOKUP(Table5[[#This Row],[Nuclide]],Doedata,4)*37000000000)</f>
        <v>1926.6825000000001</v>
      </c>
      <c r="E33" s="10" t="s">
        <v>30</v>
      </c>
      <c r="G33" s="10">
        <v>7</v>
      </c>
      <c r="H33" s="10" t="s">
        <v>850</v>
      </c>
      <c r="I33" s="10">
        <v>1</v>
      </c>
      <c r="J33" s="22">
        <f>IF(Table5[[#This Row],[Activity (Bq)]]="","",Table5[[#This Row],[Activity (Bq)]]/37000000000)</f>
        <v>5.2072500000000005E-8</v>
      </c>
      <c r="K33" s="49"/>
      <c r="L33" s="48"/>
      <c r="M33" s="48"/>
      <c r="AD33" s="25" t="s">
        <v>65</v>
      </c>
      <c r="AE33" s="14"/>
      <c r="AF33" s="14"/>
      <c r="AG33" s="14" t="s">
        <v>858</v>
      </c>
      <c r="AH33" s="14"/>
    </row>
    <row r="34" spans="1:34">
      <c r="A34" s="9" t="s">
        <v>890</v>
      </c>
      <c r="B34" s="43" t="s">
        <v>77</v>
      </c>
      <c r="C34" s="15">
        <v>2.4000000000000001E-4</v>
      </c>
      <c r="D34" s="26">
        <f>IF(Table5[[#This Row],[Mass (g)]]="","",Table5[[#This Row],[Mass (g)]]*VLOOKUP(Table5[[#This Row],[Nuclide]],Doedata,4)*37000000000)</f>
        <v>30458400.000000004</v>
      </c>
      <c r="E34" s="10" t="s">
        <v>30</v>
      </c>
      <c r="G34" s="10">
        <v>7</v>
      </c>
      <c r="H34" s="10" t="s">
        <v>850</v>
      </c>
      <c r="I34" s="10">
        <v>1</v>
      </c>
      <c r="J34" s="22">
        <f>IF(Table5[[#This Row],[Activity (Bq)]]="","",Table5[[#This Row],[Activity (Bq)]]/37000000000)</f>
        <v>8.2320000000000006E-4</v>
      </c>
      <c r="K34" s="49"/>
      <c r="L34" s="48"/>
      <c r="M34" s="48"/>
      <c r="AD34" s="25" t="s">
        <v>66</v>
      </c>
      <c r="AE34" s="14"/>
      <c r="AF34" s="14"/>
      <c r="AG34" s="14" t="s">
        <v>859</v>
      </c>
      <c r="AH34" s="14"/>
    </row>
    <row r="35" spans="1:34">
      <c r="A35" s="9" t="s">
        <v>891</v>
      </c>
      <c r="B35" s="43" t="s">
        <v>533</v>
      </c>
      <c r="C35" s="15">
        <v>1.4247999999999999E-7</v>
      </c>
      <c r="D35" s="26">
        <f>IF(Table5[[#This Row],[Mass (g)]]="","",Table5[[#This Row],[Mass (g)]]*VLOOKUP(Table5[[#This Row],[Nuclide]],Doedata,4)*37000000000)</f>
        <v>90147.09599999999</v>
      </c>
      <c r="E35" s="10" t="s">
        <v>30</v>
      </c>
      <c r="G35" s="10">
        <v>7</v>
      </c>
      <c r="H35" s="10" t="s">
        <v>850</v>
      </c>
      <c r="I35" s="10">
        <v>1</v>
      </c>
      <c r="J35" s="22">
        <f>IF(Table5[[#This Row],[Activity (Bq)]]="","",Table5[[#This Row],[Activity (Bq)]]/37000000000)</f>
        <v>2.4364079999999999E-6</v>
      </c>
      <c r="K35" s="49" t="s">
        <v>900</v>
      </c>
      <c r="L35" s="48" t="s">
        <v>901</v>
      </c>
      <c r="M35" s="48" t="s">
        <v>902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9" t="s">
        <v>891</v>
      </c>
      <c r="B36" s="43" t="s">
        <v>534</v>
      </c>
      <c r="C36" s="15">
        <v>1.0294728000000001E-3</v>
      </c>
      <c r="D36" s="26">
        <f>IF(Table5[[#This Row],[Mass (g)]]="","",Table5[[#This Row],[Mass (g)]]*VLOOKUP(Table5[[#This Row],[Nuclide]],Doedata,4)*37000000000)</f>
        <v>2369228.7019200004</v>
      </c>
      <c r="E36" s="10" t="s">
        <v>30</v>
      </c>
      <c r="G36" s="10">
        <v>7</v>
      </c>
      <c r="H36" s="10" t="s">
        <v>850</v>
      </c>
      <c r="I36" s="10">
        <v>1</v>
      </c>
      <c r="J36" s="22">
        <f>IF(Table5[[#This Row],[Activity (Bq)]]="","",Table5[[#This Row],[Activity (Bq)]]/37000000000)</f>
        <v>6.4033208160000008E-5</v>
      </c>
      <c r="K36" s="49"/>
      <c r="L36" s="48"/>
      <c r="M36" s="48"/>
      <c r="AD36" s="25" t="s">
        <v>68</v>
      </c>
      <c r="AE36" s="14"/>
      <c r="AF36" s="14"/>
      <c r="AG36" s="14" t="s">
        <v>861</v>
      </c>
      <c r="AH36" s="14"/>
    </row>
    <row r="37" spans="1:34">
      <c r="A37" s="9" t="s">
        <v>891</v>
      </c>
      <c r="B37" s="43" t="s">
        <v>535</v>
      </c>
      <c r="C37" s="15">
        <v>6.4116000000000008E-5</v>
      </c>
      <c r="D37" s="26">
        <f>IF(Table5[[#This Row],[Mass (g)]]="","",Table5[[#This Row],[Mass (g)]]*VLOOKUP(Table5[[#This Row],[Nuclide]],Doedata,4)*37000000000)</f>
        <v>540882.57600000012</v>
      </c>
      <c r="E37" s="10" t="s">
        <v>30</v>
      </c>
      <c r="G37" s="10">
        <v>7</v>
      </c>
      <c r="H37" s="10" t="s">
        <v>850</v>
      </c>
      <c r="I37" s="10">
        <v>1</v>
      </c>
      <c r="J37" s="22">
        <f>IF(Table5[[#This Row],[Activity (Bq)]]="","",Table5[[#This Row],[Activity (Bq)]]/37000000000)</f>
        <v>1.4618448000000004E-5</v>
      </c>
      <c r="K37" s="49"/>
      <c r="L37" s="48"/>
      <c r="M37" s="48"/>
      <c r="AD37" s="25" t="s">
        <v>69</v>
      </c>
      <c r="AE37" s="14"/>
      <c r="AF37" s="14"/>
      <c r="AG37" s="14" t="s">
        <v>862</v>
      </c>
      <c r="AH37" s="14"/>
    </row>
    <row r="38" spans="1:34">
      <c r="A38" s="9" t="s">
        <v>891</v>
      </c>
      <c r="B38" s="43" t="s">
        <v>536</v>
      </c>
      <c r="C38" s="15">
        <v>1.9947199999999999E-6</v>
      </c>
      <c r="D38" s="26">
        <f>IF(Table5[[#This Row],[Mass (g)]]="","",Table5[[#This Row],[Mass (g)]]*VLOOKUP(Table5[[#This Row],[Nuclide]],Doedata,4)*37000000000)</f>
        <v>7601877.919999999</v>
      </c>
      <c r="E38" s="10" t="s">
        <v>30</v>
      </c>
      <c r="G38" s="10">
        <v>7</v>
      </c>
      <c r="H38" s="10" t="s">
        <v>850</v>
      </c>
      <c r="I38" s="10">
        <v>1</v>
      </c>
      <c r="J38" s="22">
        <f>IF(Table5[[#This Row],[Activity (Bq)]]="","",Table5[[#This Row],[Activity (Bq)]]/37000000000)</f>
        <v>2.0545615999999998E-4</v>
      </c>
      <c r="K38" s="49"/>
      <c r="L38" s="48"/>
      <c r="M38" s="48"/>
      <c r="AD38" s="25" t="s">
        <v>70</v>
      </c>
      <c r="AE38" s="14"/>
      <c r="AF38" s="14"/>
      <c r="AG38" s="14" t="s">
        <v>863</v>
      </c>
      <c r="AH38" s="14"/>
    </row>
    <row r="39" spans="1:34">
      <c r="A39" s="9" t="s">
        <v>891</v>
      </c>
      <c r="B39" s="43" t="s">
        <v>537</v>
      </c>
      <c r="C39" s="15">
        <v>2.7399999999999999E-7</v>
      </c>
      <c r="D39" s="26">
        <f>IF(Table5[[#This Row],[Mass (g)]]="","",Table5[[#This Row],[Mass (g)]]*VLOOKUP(Table5[[#This Row],[Nuclide]],Doedata,4)*37000000000)</f>
        <v>39.84234</v>
      </c>
      <c r="E39" s="10" t="s">
        <v>30</v>
      </c>
      <c r="G39" s="10">
        <v>7</v>
      </c>
      <c r="H39" s="10" t="s">
        <v>850</v>
      </c>
      <c r="I39" s="10">
        <v>1</v>
      </c>
      <c r="J39" s="22">
        <f>IF(Table5[[#This Row],[Activity (Bq)]]="","",Table5[[#This Row],[Activity (Bq)]]/37000000000)</f>
        <v>1.07682E-9</v>
      </c>
      <c r="K39" s="49"/>
      <c r="L39" s="48"/>
      <c r="M39" s="48"/>
      <c r="AD39" s="25" t="s">
        <v>71</v>
      </c>
      <c r="AE39" s="14"/>
      <c r="AF39" s="14"/>
      <c r="AG39" s="14" t="s">
        <v>829</v>
      </c>
      <c r="AH39" s="14"/>
    </row>
    <row r="40" spans="1:34" ht="30">
      <c r="A40" s="9" t="s">
        <v>890</v>
      </c>
      <c r="B40" s="43" t="s">
        <v>35</v>
      </c>
      <c r="C40" s="15">
        <v>0.3</v>
      </c>
      <c r="D40" s="26">
        <f>IF(Table5[[#This Row],[Mass (g)]]="","",Table5[[#This Row],[Mass (g)]]*VLOOKUP(Table5[[#This Row],[Nuclide]],Doedata,4)*37000000000)</f>
        <v>3729.5999999999995</v>
      </c>
      <c r="E40" s="10" t="s">
        <v>817</v>
      </c>
      <c r="G40" s="10">
        <v>7</v>
      </c>
      <c r="H40" s="10" t="s">
        <v>834</v>
      </c>
      <c r="I40" s="10">
        <v>1</v>
      </c>
      <c r="J40" s="22">
        <f>IF(Table5[[#This Row],[Activity (Bq)]]="","",Table5[[#This Row],[Activity (Bq)]]/37000000000)</f>
        <v>1.0079999999999999E-7</v>
      </c>
      <c r="K40" s="49"/>
      <c r="L40" s="48"/>
      <c r="M40" s="50" t="s">
        <v>903</v>
      </c>
      <c r="AD40" s="25" t="s">
        <v>72</v>
      </c>
      <c r="AE40" s="14"/>
      <c r="AF40" s="14"/>
      <c r="AG40" s="14" t="s">
        <v>830</v>
      </c>
      <c r="AH40" s="14"/>
    </row>
    <row r="41" spans="1:34">
      <c r="A41" s="9" t="s">
        <v>892</v>
      </c>
      <c r="B41" s="43" t="s">
        <v>35</v>
      </c>
      <c r="C41" s="15">
        <v>4.9000000000000002E-2</v>
      </c>
      <c r="D41" s="26">
        <f>IF(Table5[[#This Row],[Mass (g)]]="","",Table5[[#This Row],[Mass (g)]]*VLOOKUP(Table5[[#This Row],[Nuclide]],Doedata,4)*37000000000)</f>
        <v>609.16800000000001</v>
      </c>
      <c r="E41" s="10" t="s">
        <v>817</v>
      </c>
      <c r="G41" s="10">
        <v>7</v>
      </c>
      <c r="H41" s="10" t="s">
        <v>832</v>
      </c>
      <c r="I41" s="10">
        <v>1</v>
      </c>
      <c r="J41" s="22">
        <f>IF(Table5[[#This Row],[Activity (Bq)]]="","",Table5[[#This Row],[Activity (Bq)]]/37000000000)</f>
        <v>1.6464000000000001E-8</v>
      </c>
      <c r="K41" s="49" t="s">
        <v>904</v>
      </c>
      <c r="L41" s="48" t="s">
        <v>905</v>
      </c>
      <c r="M41" s="48" t="s">
        <v>906</v>
      </c>
      <c r="AD41" s="25" t="s">
        <v>51</v>
      </c>
      <c r="AE41" s="14"/>
      <c r="AF41" s="14"/>
      <c r="AG41" s="14" t="s">
        <v>831</v>
      </c>
      <c r="AH41" s="14"/>
    </row>
    <row r="42" spans="1:34">
      <c r="A42" s="42" t="s">
        <v>893</v>
      </c>
      <c r="B42" s="42" t="s">
        <v>533</v>
      </c>
      <c r="C42" s="44">
        <v>1.3E-6</v>
      </c>
      <c r="D42" s="26">
        <f>IF(Table5[[#This Row],[Mass (g)]]="","",Table5[[#This Row],[Mass (g)]]*VLOOKUP(Table5[[#This Row],[Nuclide]],Doedata,4)*37000000000)</f>
        <v>822510.00000000012</v>
      </c>
      <c r="E42" s="10" t="s">
        <v>30</v>
      </c>
      <c r="G42" s="10">
        <v>7</v>
      </c>
      <c r="H42" s="10" t="s">
        <v>850</v>
      </c>
      <c r="I42" s="10">
        <v>1</v>
      </c>
      <c r="J42" s="22">
        <f>IF(Table5[[#This Row],[Activity (Bq)]]="","",Table5[[#This Row],[Activity (Bq)]]/37000000000)</f>
        <v>2.2230000000000002E-5</v>
      </c>
      <c r="K42" s="49" t="s">
        <v>907</v>
      </c>
      <c r="L42" s="48"/>
      <c r="M42" s="48" t="s">
        <v>908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42" t="s">
        <v>893</v>
      </c>
      <c r="B43" s="42" t="s">
        <v>534</v>
      </c>
      <c r="C43" s="44">
        <v>9.4000000000000004E-3</v>
      </c>
      <c r="D43" s="26">
        <f>IF(Table5[[#This Row],[Mass (g)]]="","",Table5[[#This Row],[Mass (g)]]*VLOOKUP(Table5[[#This Row],[Nuclide]],Doedata,4)*37000000000)</f>
        <v>21633160</v>
      </c>
      <c r="E43" s="10" t="s">
        <v>30</v>
      </c>
      <c r="G43" s="10">
        <v>7</v>
      </c>
      <c r="H43" s="10" t="s">
        <v>850</v>
      </c>
      <c r="I43" s="10">
        <v>1</v>
      </c>
      <c r="J43" s="22">
        <f>IF(Table5[[#This Row],[Activity (Bq)]]="","",Table5[[#This Row],[Activity (Bq)]]/37000000000)</f>
        <v>5.8467999999999997E-4</v>
      </c>
      <c r="K43" s="49"/>
      <c r="L43" s="48"/>
      <c r="M43" s="48"/>
      <c r="AD43" s="25" t="s">
        <v>74</v>
      </c>
      <c r="AE43" s="14"/>
      <c r="AF43" s="14"/>
      <c r="AG43" s="14" t="s">
        <v>833</v>
      </c>
      <c r="AH43" s="14"/>
    </row>
    <row r="44" spans="1:34">
      <c r="A44" s="42" t="s">
        <v>893</v>
      </c>
      <c r="B44" s="42" t="s">
        <v>535</v>
      </c>
      <c r="C44" s="44">
        <v>5.9100000000000005E-4</v>
      </c>
      <c r="D44" s="26">
        <f>IF(Table5[[#This Row],[Mass (g)]]="","",Table5[[#This Row],[Mass (g)]]*VLOOKUP(Table5[[#This Row],[Nuclide]],Doedata,4)*37000000000)</f>
        <v>4985676.0000000009</v>
      </c>
      <c r="E44" s="10" t="s">
        <v>30</v>
      </c>
      <c r="G44" s="10">
        <v>7</v>
      </c>
      <c r="H44" s="10" t="s">
        <v>850</v>
      </c>
      <c r="I44" s="10">
        <v>1</v>
      </c>
      <c r="J44" s="22">
        <f>IF(Table5[[#This Row],[Activity (Bq)]]="","",Table5[[#This Row],[Activity (Bq)]]/37000000000)</f>
        <v>1.3474800000000002E-4</v>
      </c>
      <c r="K44" s="49"/>
      <c r="L44" s="48"/>
      <c r="M44" s="48"/>
      <c r="AD44" s="25" t="s">
        <v>75</v>
      </c>
      <c r="AE44" s="14"/>
      <c r="AF44" s="14"/>
      <c r="AG44" s="14" t="s">
        <v>834</v>
      </c>
      <c r="AH44" s="14"/>
    </row>
    <row r="45" spans="1:34">
      <c r="A45" s="42" t="s">
        <v>893</v>
      </c>
      <c r="B45" s="42" t="s">
        <v>536</v>
      </c>
      <c r="C45" s="44">
        <v>9.7999999999999993E-6</v>
      </c>
      <c r="D45" s="26">
        <f>IF(Table5[[#This Row],[Mass (g)]]="","",Table5[[#This Row],[Mass (g)]]*VLOOKUP(Table5[[#This Row],[Nuclide]],Doedata,4)*37000000000)</f>
        <v>37347800</v>
      </c>
      <c r="E45" s="10" t="s">
        <v>30</v>
      </c>
      <c r="G45" s="10">
        <v>7</v>
      </c>
      <c r="H45" s="10" t="s">
        <v>850</v>
      </c>
      <c r="I45" s="10">
        <v>1</v>
      </c>
      <c r="J45" s="22">
        <f>IF(Table5[[#This Row],[Activity (Bq)]]="","",Table5[[#This Row],[Activity (Bq)]]/37000000000)</f>
        <v>1.0093999999999999E-3</v>
      </c>
      <c r="K45" s="49"/>
      <c r="L45" s="48"/>
      <c r="M45" s="48"/>
      <c r="AD45" s="25" t="s">
        <v>76</v>
      </c>
      <c r="AE45" s="14"/>
      <c r="AF45" s="14"/>
      <c r="AG45" s="14" t="s">
        <v>835</v>
      </c>
      <c r="AH45" s="14"/>
    </row>
    <row r="46" spans="1:34">
      <c r="A46" s="42" t="s">
        <v>893</v>
      </c>
      <c r="B46" s="42" t="s">
        <v>537</v>
      </c>
      <c r="C46" s="44">
        <v>2.5000000000000002E-6</v>
      </c>
      <c r="D46" s="26">
        <f>IF(Table5[[#This Row],[Mass (g)]]="","",Table5[[#This Row],[Mass (g)]]*VLOOKUP(Table5[[#This Row],[Nuclide]],Doedata,4)*37000000000)</f>
        <v>363.52500000000009</v>
      </c>
      <c r="E46" s="10" t="s">
        <v>30</v>
      </c>
      <c r="G46" s="10">
        <v>7</v>
      </c>
      <c r="H46" s="10" t="s">
        <v>850</v>
      </c>
      <c r="I46" s="10">
        <v>1</v>
      </c>
      <c r="J46" s="22">
        <f>IF(Table5[[#This Row],[Activity (Bq)]]="","",Table5[[#This Row],[Activity (Bq)]]/37000000000)</f>
        <v>9.825000000000002E-9</v>
      </c>
      <c r="K46" s="49"/>
      <c r="L46" s="48"/>
      <c r="M46" s="48"/>
      <c r="AD46" s="25" t="s">
        <v>77</v>
      </c>
      <c r="AE46" s="14"/>
      <c r="AF46" s="14"/>
      <c r="AG46" s="14" t="s">
        <v>864</v>
      </c>
      <c r="AH46" s="14"/>
    </row>
    <row r="47" spans="1:34">
      <c r="A47" s="42" t="s">
        <v>894</v>
      </c>
      <c r="B47" s="42" t="s">
        <v>537</v>
      </c>
      <c r="C47" s="44">
        <v>0.01</v>
      </c>
      <c r="D47" s="26">
        <f>IF(Table5[[#This Row],[Mass (g)]]="","",Table5[[#This Row],[Mass (g)]]*VLOOKUP(Table5[[#This Row],[Nuclide]],Doedata,4)*37000000000)</f>
        <v>1454100.0000000002</v>
      </c>
      <c r="E47" s="10" t="s">
        <v>817</v>
      </c>
      <c r="G47" s="10">
        <v>7</v>
      </c>
      <c r="H47" s="10" t="s">
        <v>826</v>
      </c>
      <c r="I47" s="10">
        <v>1</v>
      </c>
      <c r="J47" s="22">
        <f>IF(Table5[[#This Row],[Activity (Bq)]]="","",Table5[[#This Row],[Activity (Bq)]]/37000000000)</f>
        <v>3.9300000000000007E-5</v>
      </c>
      <c r="K47" s="49" t="s">
        <v>909</v>
      </c>
      <c r="L47" s="48" t="s">
        <v>910</v>
      </c>
      <c r="M47" s="48" t="s">
        <v>908</v>
      </c>
      <c r="AD47" s="25" t="s">
        <v>78</v>
      </c>
      <c r="AE47" s="14"/>
      <c r="AF47" s="14"/>
      <c r="AG47" s="14" t="s">
        <v>865</v>
      </c>
      <c r="AH47" s="14"/>
    </row>
    <row r="48" spans="1:34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D48" s="25" t="s">
        <v>79</v>
      </c>
      <c r="AE48" s="14"/>
      <c r="AF48" s="14"/>
      <c r="AG48" s="14" t="s">
        <v>866</v>
      </c>
      <c r="AH48" s="14"/>
    </row>
    <row r="49" spans="3:34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D49" s="25" t="s">
        <v>80</v>
      </c>
      <c r="AE49" s="14"/>
      <c r="AF49" s="14"/>
      <c r="AG49" s="14" t="s">
        <v>836</v>
      </c>
      <c r="AH49" s="14"/>
    </row>
    <row r="50" spans="3:34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D50" s="25" t="s">
        <v>81</v>
      </c>
      <c r="AE50" s="14"/>
      <c r="AF50" s="14"/>
      <c r="AG50" s="14" t="s">
        <v>867</v>
      </c>
      <c r="AH50" s="14"/>
    </row>
    <row r="51" spans="3:34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D51" s="25" t="s">
        <v>82</v>
      </c>
      <c r="AE51" s="14"/>
      <c r="AF51" s="14"/>
      <c r="AG51" s="14" t="s">
        <v>868</v>
      </c>
      <c r="AH51" s="14"/>
    </row>
    <row r="52" spans="3:34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D52" s="25" t="s">
        <v>83</v>
      </c>
      <c r="AE52" s="14"/>
      <c r="AF52" s="14"/>
      <c r="AG52" s="14" t="s">
        <v>869</v>
      </c>
      <c r="AH52" s="14"/>
    </row>
    <row r="53" spans="3:34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D53" s="25" t="s">
        <v>84</v>
      </c>
      <c r="AE53" s="14"/>
      <c r="AF53" s="14"/>
      <c r="AG53" s="14" t="s">
        <v>852</v>
      </c>
      <c r="AH53" s="14"/>
    </row>
    <row r="54" spans="3:34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D54" s="25" t="s">
        <v>85</v>
      </c>
      <c r="AE54" s="14"/>
      <c r="AF54" s="14"/>
      <c r="AG54" s="14" t="s">
        <v>870</v>
      </c>
      <c r="AH54" s="14"/>
    </row>
    <row r="55" spans="3:34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D55" s="25" t="s">
        <v>86</v>
      </c>
      <c r="AE55" s="14"/>
      <c r="AF55" s="14"/>
      <c r="AG55" s="14" t="s">
        <v>871</v>
      </c>
      <c r="AH55" s="14"/>
    </row>
    <row r="56" spans="3:34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D56" s="25" t="s">
        <v>87</v>
      </c>
      <c r="AE56" s="14"/>
      <c r="AF56" s="14"/>
      <c r="AG56" s="14" t="s">
        <v>872</v>
      </c>
      <c r="AH56" s="14"/>
    </row>
    <row r="57" spans="3:34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5" t="s">
        <v>88</v>
      </c>
      <c r="AE57" s="14"/>
      <c r="AF57" s="14"/>
      <c r="AG57" s="14" t="s">
        <v>873</v>
      </c>
      <c r="AH57" s="14"/>
    </row>
    <row r="58" spans="3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5" t="s">
        <v>89</v>
      </c>
      <c r="AE58" s="14"/>
      <c r="AF58" s="14"/>
      <c r="AG58" s="14" t="s">
        <v>837</v>
      </c>
      <c r="AH58" s="14"/>
    </row>
    <row r="59" spans="3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5" t="s">
        <v>90</v>
      </c>
      <c r="AE59" s="14"/>
      <c r="AF59" s="14"/>
      <c r="AG59" s="14" t="s">
        <v>874</v>
      </c>
      <c r="AH59" s="14"/>
    </row>
    <row r="60" spans="3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5" t="s">
        <v>91</v>
      </c>
      <c r="AE60" s="14"/>
      <c r="AF60" s="14"/>
      <c r="AG60" s="14" t="s">
        <v>878</v>
      </c>
      <c r="AH60" s="14"/>
    </row>
    <row r="61" spans="3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5" t="s">
        <v>92</v>
      </c>
      <c r="AE61" s="14"/>
      <c r="AF61" s="14"/>
      <c r="AG61" s="14"/>
      <c r="AH61" s="14"/>
    </row>
    <row r="62" spans="3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5" t="s">
        <v>93</v>
      </c>
      <c r="AE62" s="14"/>
      <c r="AF62" s="14"/>
      <c r="AG62" s="14"/>
      <c r="AH62" s="14"/>
    </row>
    <row r="63" spans="3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5" t="s">
        <v>94</v>
      </c>
      <c r="AE63" s="14"/>
      <c r="AF63" s="14"/>
      <c r="AG63" s="14"/>
      <c r="AH63" s="14"/>
    </row>
    <row r="64" spans="3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5" t="s">
        <v>95</v>
      </c>
      <c r="AE64" s="14"/>
      <c r="AF64" s="14"/>
      <c r="AG64" s="14"/>
      <c r="AH64" s="14"/>
    </row>
    <row r="65" spans="3:34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5" t="s">
        <v>96</v>
      </c>
      <c r="AE65" s="14"/>
      <c r="AF65" s="14"/>
      <c r="AG65" s="14"/>
      <c r="AH65" s="14"/>
    </row>
    <row r="66" spans="3:34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5" t="s">
        <v>97</v>
      </c>
      <c r="AE66" s="14"/>
      <c r="AF66" s="14"/>
      <c r="AG66" s="14"/>
      <c r="AH66" s="14"/>
    </row>
    <row r="67" spans="3:34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5" t="s">
        <v>98</v>
      </c>
      <c r="AE67" s="14"/>
      <c r="AF67" s="14"/>
      <c r="AG67" s="14"/>
      <c r="AH67" s="14"/>
    </row>
    <row r="68" spans="3:34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5" t="s">
        <v>99</v>
      </c>
      <c r="AE68" s="14"/>
      <c r="AF68" s="14"/>
      <c r="AG68" s="14"/>
      <c r="AH68" s="14"/>
    </row>
    <row r="69" spans="3:34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5" t="s">
        <v>100</v>
      </c>
      <c r="AE69" s="14"/>
      <c r="AF69" s="14"/>
      <c r="AG69" s="14"/>
      <c r="AH69" s="14"/>
    </row>
    <row r="70" spans="3:34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5" t="s">
        <v>101</v>
      </c>
      <c r="AE70" s="14"/>
      <c r="AF70" s="14"/>
      <c r="AG70" s="14"/>
      <c r="AH70" s="14"/>
    </row>
    <row r="71" spans="3:34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5" t="s">
        <v>102</v>
      </c>
      <c r="AE71" s="14"/>
      <c r="AF71" s="14"/>
      <c r="AG71" s="14"/>
      <c r="AH71" s="14"/>
    </row>
    <row r="72" spans="3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3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3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3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3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3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3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3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3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3"/>
  <sheetViews>
    <sheetView workbookViewId="0">
      <selection activeCell="B5" sqref="B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2.4000000000000001E-4</v>
      </c>
      <c r="C5" s="16">
        <v>30458400.000000004</v>
      </c>
      <c r="D5" s="16">
        <v>8.2320000000000006E-4</v>
      </c>
    </row>
    <row r="6" spans="1:4">
      <c r="A6" s="21" t="s">
        <v>533</v>
      </c>
      <c r="B6" s="16">
        <v>5.9884800000000006E-6</v>
      </c>
      <c r="C6" s="16">
        <v>3788911.2960000006</v>
      </c>
      <c r="D6" s="16">
        <v>1.0240300800000001E-4</v>
      </c>
    </row>
    <row r="7" spans="1:4">
      <c r="A7" s="21" t="s">
        <v>534</v>
      </c>
      <c r="B7" s="16">
        <v>5.8903822800000005E-2</v>
      </c>
      <c r="C7" s="16">
        <v>135561257.79192001</v>
      </c>
      <c r="D7" s="16">
        <v>3.6638177781599997E-3</v>
      </c>
    </row>
    <row r="8" spans="1:4">
      <c r="A8" s="21" t="s">
        <v>535</v>
      </c>
      <c r="B8" s="16">
        <v>3.6575159999999995E-3</v>
      </c>
      <c r="C8" s="16">
        <v>30854804.976</v>
      </c>
      <c r="D8" s="16">
        <v>8.3391364799999994E-4</v>
      </c>
    </row>
    <row r="9" spans="1:4">
      <c r="A9" s="21" t="s">
        <v>536</v>
      </c>
      <c r="B9" s="16">
        <v>6.0654720000000002E-5</v>
      </c>
      <c r="C9" s="16">
        <v>231155137.91999999</v>
      </c>
      <c r="D9" s="16">
        <v>6.2474361599999997E-3</v>
      </c>
    </row>
    <row r="10" spans="1:4">
      <c r="A10" s="21" t="s">
        <v>537</v>
      </c>
      <c r="B10" s="16">
        <v>1.001641E-2</v>
      </c>
      <c r="C10" s="16">
        <v>1456486.1781000001</v>
      </c>
      <c r="D10" s="16">
        <v>3.9364491300000009E-5</v>
      </c>
    </row>
    <row r="11" spans="1:4">
      <c r="A11" s="21" t="s">
        <v>35</v>
      </c>
      <c r="B11" s="16">
        <v>0.34899999999999998</v>
      </c>
      <c r="C11" s="16">
        <v>4338.7679999999991</v>
      </c>
      <c r="D11" s="16">
        <v>1.1726399999999998E-7</v>
      </c>
    </row>
    <row r="12" spans="1:4">
      <c r="A12" s="21" t="s">
        <v>842</v>
      </c>
      <c r="B12" s="16"/>
      <c r="C12" s="16">
        <v>0</v>
      </c>
      <c r="D12" s="16">
        <v>0</v>
      </c>
    </row>
    <row r="13" spans="1:4">
      <c r="A13" s="21" t="s">
        <v>843</v>
      </c>
      <c r="B13" s="16">
        <v>0.421884392</v>
      </c>
      <c r="C13" s="16">
        <v>433279336.93001997</v>
      </c>
      <c r="D13" s="16">
        <v>1.171025234946E-2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2010-11-18T22:52:38Z</cp:lastPrinted>
  <dcterms:created xsi:type="dcterms:W3CDTF">2010-11-12T20:51:00Z</dcterms:created>
  <dcterms:modified xsi:type="dcterms:W3CDTF">2012-01-10T19:35:02Z</dcterms:modified>
</cp:coreProperties>
</file>