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<sst xmlns="http://schemas.openxmlformats.org/spreadsheetml/2006/main" count="3268" uniqueCount="897">
  <si>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</si>
  <si>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</si>
  <si>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</si>
  <si>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</si>
  <si>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</si>
  <si>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</si>
  <si>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</si>
  <si>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</si>
  <si>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</si>
  <si>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</si>
  <si>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</si>
  <si>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</si>
  <si>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</si>
  <si>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</si>
  <si>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</si>
  <si>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</si>
  <si>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</si>
  <si>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</si>
  <si>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</si>
  <si>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</si>
  <si>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</si>
  <si>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</si>
  <si>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</si>
  <si>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</si>
  <si>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</si>
  <si>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</si>
  <si>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</si>
  <si>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</si>
  <si>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</si>
  <si>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</si>
  <si>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</si>
  <si>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</si>
  <si>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</si>
  <si>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</si>
  <si>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</si>
  <si>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</si>
  <si>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</si>
  <si>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</si>
  <si>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</si>
  <si>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</si>
  <si>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</si>
  <si>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</si>
  <si>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</si>
  <si>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</si>
  <si>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</si>
  <si>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</si>
  <si>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</si>
  <si>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</si>
  <si>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</si>
  <si>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</si>
  <si>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</si>
  <si>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</si>
  <si>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</si>
  <si>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</si>
  <si>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</si>
  <si>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</si>
  <si>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</si>
  <si>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</si>
  <si>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</si>
  <si>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</si>
  <si>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</si>
  <si>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</si>
  <si>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</si>
  <si>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</si>
  <si>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</si>
  <si>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</si>
  <si>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</si>
  <si>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</si>
  <si>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</si>
  <si>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</si>
  <si>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</si>
  <si>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</si>
  <si>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</si>
  <si>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</si>
  <si>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</si>
  <si>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</si>
  <si>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</si>
  <si>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</si>
  <si>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</si>
  <si>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</si>
  <si>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</si>
  <si>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</si>
  <si>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</si>
  <si>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</si>
  <si>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</si>
  <si>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</si>
  <si>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</si>
  <si>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</si>
  <si>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</si>
  <si>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</si>
  <si>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</si>
  <si>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</si>
  <si>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</si>
  <si>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</si>
  <si>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</si>
  <si>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</si>
  <si>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</si>
  <si>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</si>
  <si>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</si>
  <si>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</si>
  <si>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</si>
  <si>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</si>
  <si>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</si>
  <si>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</si>
  <si>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</si>
  <si>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</si>
  <si>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</si>
  <si>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</si>
  <si>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</si>
  <si>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</si>
  <si>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</si>
  <si>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</si>
  <si>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</si>
  <si>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</si>
  <si>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</si>
  <si>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</si>
  <si>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</si>
  <si>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</si>
  <si>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</si>
  <si>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</si>
  <si>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</si>
  <si>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</si>
  <si>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</si>
  <si>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</si>
  <si>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</si>
  <si>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</si>
  <si>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</si>
  <si>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</si>
  <si>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</si>
  <si>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</si>
  <si>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</si>
  <si>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</si>
  <si>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</si>
  <si>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</si>
  <si>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</si>
  <si>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</si>
  <si>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</si>
  <si>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</si>
  <si>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</si>
  <si>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</si>
  <si>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</si>
  <si>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</si>
  <si>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</si>
  <si>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</si>
  <si>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</si>
  <si>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</si>
  <si>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</si>
  <si>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</si>
  <si>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</si>
  <si>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</si>
  <si>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</si>
  <si>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</si>
  <si>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</si>
  <si>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</si>
  <si>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</si>
  <si>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</si>
  <si>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</si>
  <si>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</si>
  <si>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</si>
  <si>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</si>
  <si>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</si>
  <si>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</si>
  <si>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</si>
  <si>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</si>
  <si>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</si>
  <si>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</si>
  <si>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</si>
  <si>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</si>
  <si>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</si>
  <si>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</si>
  <si>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</si>
  <si>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</si>
  <si>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</si>
  <si>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</si>
  <si>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</si>
  <si>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</si>
  <si>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</si>
  <si>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</si>
  <si>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</si>
  <si>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</si>
  <si>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</si>
  <si>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</si>
  <si>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</si>
  <si>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</si>
  <si>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</si>
  <si>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</si>
  <si>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</si>
  <si>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</si>
  <si>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</si>
  <si>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</si>
  <si>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</si>
  <si>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</si>
  <si>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</si>
  <si>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</si>
  <si>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</si>
  <si>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</si>
  <si>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</si>
  <si>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</si>
  <si>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</si>
  <si>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</si>
  <si>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</si>
  <si>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</si>
  <si>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</si>
  <si>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</si>
  <si>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</si>
  <si>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</si>
  <si>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</si>
  <si>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</si>
  <si>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</si>
  <si>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</si>
  <si>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</si>
  <si>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</si>
  <si>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</si>
  <si>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</si>
  <si>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</si>
  <si>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</si>
  <si>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</si>
  <si>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</si>
  <si>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</si>
  <si>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</si>
  <si>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</si>
  <si>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</si>
  <si>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</si>
  <si>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</si>
  <si>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</si>
  <si>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</si>
  <si>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</si>
  <si>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</si>
  <si>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</si>
  <si>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</si>
  <si>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</si>
  <si>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</si>
  <si>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</si>
  <si>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</si>
  <si>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</si>
  <si>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</si>
  <si>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</si>
  <si>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</si>
  <si>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</si>
  <si>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</si>
  <si>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</si>
  <si>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</si>
  <si>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</si>
  <si>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</si>
  <si>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</si>
  <si>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</si>
  <si>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</si>
  <si>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</si>
  <si>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</si>
  <si>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</si>
  <si>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</si>
  <si>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</si>
  <si>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</si>
  <si>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</si>
  <si>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</si>
  <si>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</si>
  <si>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</si>
  <si>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</si>
  <si>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</si>
  <si>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</si>
  <si>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</si>
  <si>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</si>
  <si>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</si>
  <si>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</si>
  <si>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</si>
  <si>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</si>
  <si>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</si>
  <si>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</si>
  <si>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</si>
  <si>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</si>
  <si>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</si>
  <si>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</si>
  <si>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</si>
  <si>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</si>
  <si>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</si>
  <si>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</si>
  <si>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</si>
  <si>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</si>
  <si>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</si>
  <si>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</si>
  <si>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</si>
  <si>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</si>
  <si>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</si>
  <si>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</si>
  <si>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</si>
  <si>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</si>
  <si>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</si>
  <si>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</si>
  <si>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</si>
  <si>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</si>
  <si>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</si>
  <si>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</si>
  <si>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</si>
  <si>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</si>
  <si>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</si>
  <si>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</si>
  <si>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</si>
  <si>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</si>
  <si>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</si>
  <si>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</si>
  <si>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</si>
  <si>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</si>
  <si>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</si>
  <si>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</si>
  <si>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</si>
  <si>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</si>
  <si>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</si>
  <si>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</si>
  <si>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</si>
  <si>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</si>
  <si>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</si>
  <si>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</si>
  <si>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</si>
  <si>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</si>
  <si>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</si>
  <si>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</si>
  <si>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</si>
  <si>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</si>
  <si>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</si>
  <si>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</si>
  <si>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</si>
  <si>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</si>
  <si>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</si>
  <si>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</si>
  <si>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</si>
  <si>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</si>
  <si>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</si>
  <si>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</si>
  <si>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</si>
  <si>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</si>
  <si>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</si>
  <si>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</si>
  <si>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</si>
  <si>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</si>
  <si>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</si>
  <si>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</si>
  <si>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</si>
  <si>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</si>
  <si>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</si>
  <si>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</si>
  <si>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</si>
  <si>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</si>
  <si>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</si>
  <si>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</si>
  <si>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</si>
  <si>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</si>
  <si>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</si>
  <si>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</si>
  <si>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</si>
  <si>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</si>
  <si>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</si>
  <si>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</si>
  <si>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</si>
  <si>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</si>
  <si>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</si>
  <si>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</si>
  <si>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</si>
  <si>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</si>
  <si>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</si>
  <si>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</si>
  <si>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</si>
  <si>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</si>
  <si>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</si>
  <si>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</si>
  <si>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</si>
  <si>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</si>
  <si>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</si>
  <si>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</si>
  <si>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</si>
  <si>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</si>
  <si>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</si>
  <si>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</si>
  <si>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</si>
  <si>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</si>
  <si>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</si>
  <si>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</si>
  <si>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</si>
  <si>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</si>
  <si>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</si>
  <si>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</si>
  <si>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</si>
  <si>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</si>
  <si>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</si>
  <si>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</si>
  <si>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</si>
  <si>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</si>
  <si>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</si>
  <si>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</si>
  <si>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</si>
  <si>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</si>
  <si>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</si>
  <si>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</si>
  <si>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</si>
  <si>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</si>
  <si>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</si>
  <si>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</si>
  <si>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</si>
  <si>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</si>
  <si>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</si>
  <si>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</si>
  <si>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</si>
  <si>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</si>
  <si>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</si>
  <si>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</si>
  <si>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</si>
  <si>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</si>
  <si>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</si>
  <si>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</si>
  <si>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</si>
  <si>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</si>
  <si>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</si>
  <si>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</si>
  <si>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</si>
  <si>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</si>
  <si>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</si>
  <si>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</si>
  <si>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</si>
  <si>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</si>
  <si>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</si>
  <si>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</si>
  <si>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</si>
  <si>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</si>
  <si>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</si>
  <si>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</si>
  <si>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</si>
  <si>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</si>
  <si>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</si>
  <si>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</si>
  <si>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</si>
  <si>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</si>
  <si>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</si>
  <si>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</si>
  <si>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</si>
  <si>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</si>
  <si>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</si>
  <si>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</si>
  <si>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</si>
  <si>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</si>
  <si>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</si>
  <si>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</si>
  <si>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</si>
  <si>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</si>
  <si>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</si>
  <si>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</si>
  <si>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</si>
  <si>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</si>
  <si>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</si>
  <si>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</si>
  <si>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</si>
  <si>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</si>
  <si>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</si>
  <si>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</si>
  <si>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</si>
  <si>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</si>
  <si>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</si>
  <si>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</si>
  <si>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</si>
  <si>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</si>
  <si>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</si>
  <si>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</si>
  <si>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</si>
  <si>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</si>
  <si>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</si>
  <si>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</si>
  <si>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</si>
  <si>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</si>
  <si>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</si>
  <si>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</si>
  <si>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</si>
  <si>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</si>
  <si>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</si>
  <si>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</si>
  <si>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</si>
  <si>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</si>
  <si>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</si>
  <si>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</si>
  <si>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</si>
  <si>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</si>
  <si>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</si>
  <si>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</si>
  <si>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</si>
  <si>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</si>
  <si>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</si>
  <si>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</si>
  <si>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</si>
  <si>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</si>
  <si>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</si>
  <si>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</si>
  <si>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</si>
  <si>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</si>
  <si>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</si>
  <si>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</si>
  <si>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</si>
  <si>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</si>
  <si>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</si>
  <si>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</si>
  <si>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</si>
  <si>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</si>
  <si>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</si>
  <si>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</si>
  <si>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</si>
  <si>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</si>
  <si>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</si>
  <si>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</si>
  <si>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</si>
  <si>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</si>
  <si>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</si>
  <si>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</si>
  <si>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</si>
  <si>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</si>
  <si>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</si>
  <si>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</si>
  <si>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</si>
  <si>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</si>
  <si>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</si>
  <si>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</si>
  <si>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</si>
  <si>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</si>
  <si>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</si>
  <si>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</si>
  <si>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</si>
  <si>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</si>
  <si>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</si>
  <si>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</si>
  <si>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</si>
  <si>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</si>
  <si>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</si>
  <si>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</si>
  <si>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</si>
  <si>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</si>
  <si>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</si>
  <si>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</si>
  <si>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</si>
  <si>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</si>
  <si>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</si>
  <si>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</si>
  <si>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</si>
  <si>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</si>
  <si>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</si>
  <si>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</si>
  <si>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</si>
  <si>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</si>
  <si>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</si>
  <si>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</si>
  <si>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</si>
  <si>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</si>
  <si>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</si>
  <si>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</si>
  <si>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</si>
  <si>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</si>
  <si>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</si>
  <si>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</si>
  <si>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</si>
  <si>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</si>
  <si>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</si>
  <si>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</si>
  <si>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</si>
  <si>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</si>
  <si>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</si>
  <si>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</si>
  <si>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</si>
  <si>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</si>
  <si>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</si>
  <si>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</si>
  <si>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</si>
  <si>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</si>
  <si>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</si>
  <si>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</si>
  <si>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</si>
  <si>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</si>
  <si>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</si>
  <si>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</si>
  <si>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</si>
  <si>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</si>
  <si>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</si>
  <si>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</si>
  <si>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</si>
  <si>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</si>
  <si>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</si>
  <si>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</si>
  <si>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</si>
  <si>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</si>
  <si>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</si>
  <si>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</si>
  <si>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</si>
  <si>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</si>
  <si>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</si>
  <si>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</si>
  <si>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</si>
  <si>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</si>
  <si>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</si>
  <si>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</si>
  <si>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</si>
  <si>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</si>
  <si>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</si>
  <si>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</si>
  <si>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</si>
  <si>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</si>
  <si>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</si>
  <si>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</si>
  <si>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</si>
  <si>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</si>
  <si>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</si>
  <si>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</si>
  <si>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</si>
  <si>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</si>
  <si>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</si>
  <si>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</si>
  <si>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</si>
  <si>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</si>
  <si>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</si>
  <si>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</si>
  <si>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</si>
  <si>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</si>
  <si>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</si>
  <si>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</si>
  <si>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</si>
  <si>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</si>
  <si>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</si>
  <si>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</si>
  <si>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</si>
  <si>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</si>
  <si>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</si>
  <si>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</si>
  <si>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</si>
  <si>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</si>
  <si>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</si>
  <si>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</si>
  <si>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</si>
  <si>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</si>
  <si>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</si>
  <si>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</si>
  <si>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</si>
  <si>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</si>
  <si>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</si>
  <si>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</si>
  <si>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</si>
  <si>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</si>
  <si>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</si>
  <si>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</si>
  <si>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</si>
  <si>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</si>
  <si>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</si>
  <si>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</si>
  <si>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</si>
  <si>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</si>
  <si>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</si>
  <si>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</si>
  <si>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</si>
  <si>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</si>
  <si>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</si>
  <si>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</si>
  <si>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</si>
  <si>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</si>
  <si>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</si>
  <si>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</si>
  <si>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</si>
  <si>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</si>
  <si>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</si>
  <si>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</si>
  <si>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</si>
  <si>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</si>
  <si>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</si>
  <si>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</si>
  <si>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</si>
  <si>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</si>
  <si>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</si>
  <si>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</si>
  <si>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</si>
  <si>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</si>
  <si>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</si>
  <si>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</si>
  <si>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</si>
  <si>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</si>
  <si>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</si>
  <si>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</si>
  <si>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</si>
  <si>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</si>
  <si>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</si>
  <si>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</si>
  <si>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</si>
  <si>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</si>
  <si>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</si>
  <si>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</si>
  <si>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</si>
  <si>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</si>
  <si>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</si>
  <si>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</si>
  <si>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</si>
  <si>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</si>
  <si>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</si>
  <si>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</si>
  <si>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</si>
  <si>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</si>
  <si>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</si>
  <si>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</si>
  <si>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</si>
  <si>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</si>
  <si>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</si>
  <si>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</si>
  <si>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</si>
  <si>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</si>
  <si>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</si>
  <si>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</si>
  <si>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</si>
  <si>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</si>
  <si>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</si>
  <si>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</si>
  <si>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</si>
  <si>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</si>
  <si>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</si>
  <si>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</si>
  <si>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</si>
  <si>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</si>
  <si>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</si>
  <si>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</si>
  <si>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</si>
  <si>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</si>
  <si>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</si>
  <si>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</si>
  <si>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</si>
  <si>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</si>
  <si>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</si>
  <si>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</si>
  <si>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</si>
  <si>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</si>
  <si>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</si>
  <si>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</si>
  <si>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</si>
  <si>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</si>
  <si>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</si>
  <si>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</si>
  <si>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</si>
  <si>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</si>
  <si>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</si>
  <si>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</si>
  <si>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</si>
  <si>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</si>
  <si>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</si>
  <si>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</si>
  <si>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</si>
  <si>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</si>
  <si>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</si>
  <si>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</si>
  <si>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</si>
  <si>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</si>
  <si>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</si>
  <si>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</si>
  <si>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</si>
  <si>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</si>
  <si>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</si>
  <si>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</si>
  <si>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</si>
  <si>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</si>
  <si>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</si>
  <si>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</si>
  <si>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</si>
  <si>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</si>
  <si>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</si>
  <si>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</si>
  <si>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</si>
  <si>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</si>
  <si>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</si>
  <si>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</si>
  <si>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</si>
  <si>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</si>
  <si>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</si>
  <si>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</si>
  <si>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</si>
  <si>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</si>
  <si>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</si>
  <si>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</si>
  <si>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</si>
  <si>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</si>
  <si>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</si>
  <si>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</si>
  <si>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</si>
  <si>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</si>
  <si>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</si>
  <si>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</si>
  <si>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</si>
  <si>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</si>
  <si>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</si>
  <si>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</si>
  <si>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</si>
  <si>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</si>
  <si>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</si>
  <si>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</si>
  <si>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</si>
  <si>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</si>
  <si>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</si>
  <si>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</si>
  <si>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</si>
  <si>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</si>
  <si>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</si>
  <si>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</si>
  <si>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</si>
  <si>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</si>
  <si>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</si>
  <si>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</si>
  <si>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</si>
  <si>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</si>
  <si>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</si>
  <si>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</si>
  <si>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</si>
  <si>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</si>
  <si>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</si>
  <si>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</si>
  <si>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</si>
  <si>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</si>
  <si>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</si>
  <si>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</si>
  <si>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</si>
  <si>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</si>
  <si>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</si>
  <si>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</si>
  <si>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</si>
  <si>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</si>
  <si>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</si>
  <si>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</si>
  <si>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</si>
  <si>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</si>
  <si>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</si>
  <si>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</si>
  <si>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</si>
  <si>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</si>
  <si>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</si>
  <si>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</si>
  <si>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</si>
  <si>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</si>
  <si>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</si>
  <si>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</si>
  <si>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</si>
  <si>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</si>
  <si>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</si>
  <si>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</si>
  <si>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</si>
  <si>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</si>
  <si>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</si>
  <si>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</si>
  <si>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</si>
  <si>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</si>
  <si>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</si>
  <si>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</si>
  <si>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</si>
  <si>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</si>
  <si>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</si>
  <si>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</si>
  <si>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</si>
  <si>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</si>
  <si>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</si>
  <si>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</si>
  <si>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</si>
  <si>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</si>
  <si>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</si>
  <si>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</si>
  <si>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</si>
  <si>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</si>
  <si>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</si>
  <si>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</si>
  <si>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</si>
  <si>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</si>
  <si>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</si>
  <si>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</si>
  <si>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</si>
  <si>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</si>
  <si>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</si>
  <si>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</si>
  <si>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</si>
  <si>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</si>
  <si>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</si>
  <si>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</si>
  <si>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</si>
  <si>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</si>
  <si>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</si>
  <si>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</si>
  <si>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</si>
  <si>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</si>
  <si>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Orellana</t>
  </si>
  <si>
    <t>Roberto</t>
  </si>
  <si>
    <t>University of Massachusetts, Department of Microbiology</t>
  </si>
  <si>
    <t xml:space="preserve">Morrill Science Center IV North </t>
  </si>
  <si>
    <t>639 North Pleasant St.</t>
  </si>
  <si>
    <t>Amherst</t>
  </si>
  <si>
    <t>MA</t>
  </si>
  <si>
    <t>USA</t>
  </si>
  <si>
    <t>01003-9298</t>
  </si>
  <si>
    <t>413-259-7142</t>
  </si>
  <si>
    <t xml:space="preserve">4-1 </t>
  </si>
  <si>
    <t>RO1</t>
  </si>
  <si>
    <t>RO2</t>
  </si>
  <si>
    <t>RO3</t>
  </si>
  <si>
    <t>RO4</t>
  </si>
  <si>
    <t>RO5</t>
  </si>
  <si>
    <t>RO6</t>
  </si>
  <si>
    <t>RO7</t>
  </si>
  <si>
    <t>RO8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</si>
</sst>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alignment horizontal="center" vertical="bottom" textRotation="0" wrapText="0" indent="0" relativeIndent="255" justifyLastLine="0" shrinkToFit="0" readingOrder="0"/>
    </dxf>
    <dxf>
      <numFmt numFmtId="0" formatCode="General"/>
    </dxf>
    <dxf>
      <alignment horizontal="left" vertical="bottom" textRotation="0" wrapText="0" indent="0" relativeIndent="1" justifyLastLine="0" shrinkToFit="0" readingOrder="0"/>
    </dxf>
    <dxf>
      <alignment horizontal="left" vertical="bottom" textRotation="0" wrapText="0" inden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readingOrder="0"/>
      <protection locked="1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alignment horizontal="center" vertical="bottom" textRotation="0" wrapText="0" indent="0" relativeIndent="255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5" activePane="bottomLeft" state="frozenSplit"/>
      <selection activeCell="C5" sqref="C5"/>
      <selection pane="bottomLeft" activeCell="E10" sqref="E10:E1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t="s">
        <v>880</v>
      </c>
    </row>
    <row r="5" spans="1:3">
      <c r="A5" s="18" t="s">
        <v>10</v>
      </c>
      <c r="B5" t="s">
        <v>881</v>
      </c>
      <c r="C5" s="9" t="s">
        <v>875</v>
      </c>
    </row>
    <row r="6" spans="1:3">
      <c r="A6" s="18" t="s">
        <v>11</v>
      </c>
      <c r="B6" t="s">
        <v>882</v>
      </c>
    </row>
    <row r="7" spans="1:3">
      <c r="A7" s="18" t="s">
        <v>13</v>
      </c>
      <c r="B7" t="s">
        <v>883</v>
      </c>
    </row>
    <row r="8" spans="1:3">
      <c r="A8" s="18" t="s">
        <v>14</v>
      </c>
      <c r="B8" s="11" t="s">
        <v>884</v>
      </c>
    </row>
    <row r="9" spans="1:3">
      <c r="A9" s="18" t="s">
        <v>15</v>
      </c>
      <c r="B9" t="s">
        <v>886</v>
      </c>
    </row>
    <row r="10" spans="1:3">
      <c r="A10" s="18" t="s">
        <v>809</v>
      </c>
      <c r="B10" s="11" t="s">
        <v>885</v>
      </c>
    </row>
    <row r="11" spans="1:3">
      <c r="A11" s="18" t="s">
        <v>26</v>
      </c>
      <c r="B11" s="11" t="s">
        <v>887</v>
      </c>
    </row>
    <row r="12" spans="1:3">
      <c r="A12" s="18" t="s">
        <v>839</v>
      </c>
      <c r="B12" s="23">
        <v>3380</v>
      </c>
    </row>
    <row r="13" spans="1:3">
      <c r="A13" s="18" t="s">
        <v>16</v>
      </c>
      <c r="B13" s="12">
        <v>40843</v>
      </c>
    </row>
    <row r="14" spans="1:3">
      <c r="A14" s="18" t="s">
        <v>41</v>
      </c>
      <c r="B14" s="30" t="s">
        <v>888</v>
      </c>
    </row>
    <row r="15" spans="1:3">
      <c r="A15" s="18" t="s">
        <v>40</v>
      </c>
      <c r="B15" s="12">
        <v>40922</v>
      </c>
      <c r="C15" s="9" t="s">
        <v>854</v>
      </c>
    </row>
    <row r="16" spans="1:3">
      <c r="A16" s="18" t="s">
        <v>811</v>
      </c>
      <c r="B16" s="14">
        <v>40923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889</v>
      </c>
      <c r="B24" s="9" t="s">
        <v>35</v>
      </c>
      <c r="C24" s="19">
        <v>0.5</v>
      </c>
      <c r="D24" s="32">
        <f>IF(Table5[[#This Row],[Mass (g)]]="","",Table5[[#This Row],[Mass (g)]]*VLOOKUP(Table5[[#This Row],[Nuclide]],Doedata,4)*37000000000)</f>
        <v>6216</v>
      </c>
      <c r="E24" s="10" t="s">
        <v>820</v>
      </c>
      <c r="F24" s="10" t="s">
        <v>823</v>
      </c>
      <c r="G24" s="10">
        <v>30</v>
      </c>
      <c r="I24" s="10"/>
      <c r="J24" s="27">
        <f>IF(Table5[[#This Row],[Activity (Bq)]]="","",Table5[[#This Row],[Activity (Bq)]]/37000000000)</f>
        <v>1.68E-7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890</v>
      </c>
      <c r="B25" s="9" t="s">
        <v>35</v>
      </c>
      <c r="C25" s="19">
        <v>0.5</v>
      </c>
      <c r="D25" s="32">
        <f>IF(Table5[[#This Row],[Mass (g)]]="","",Table5[[#This Row],[Mass (g)]]*VLOOKUP(Table5[[#This Row],[Nuclide]],Doedata,4)*37000000000)</f>
        <v>6216</v>
      </c>
      <c r="E25" s="10" t="s">
        <v>820</v>
      </c>
      <c r="F25" s="10" t="s">
        <v>823</v>
      </c>
      <c r="G25" s="10">
        <v>30</v>
      </c>
      <c r="I25" s="10"/>
      <c r="J25" s="27">
        <f>IF(Table5[[#This Row],[Activity (Bq)]]="","",Table5[[#This Row],[Activity (Bq)]]/37000000000)</f>
        <v>1.68E-7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891</v>
      </c>
      <c r="B26" s="9" t="s">
        <v>35</v>
      </c>
      <c r="C26" s="19">
        <v>0.5</v>
      </c>
      <c r="D26" s="32">
        <f>IF(Table5[[#This Row],[Mass (g)]]="","",Table5[[#This Row],[Mass (g)]]*VLOOKUP(Table5[[#This Row],[Nuclide]],Doedata,4)*37000000000)</f>
        <v>6216</v>
      </c>
      <c r="E26" s="10" t="s">
        <v>820</v>
      </c>
      <c r="F26" s="10" t="s">
        <v>823</v>
      </c>
      <c r="G26" s="10">
        <v>30</v>
      </c>
      <c r="I26" s="10"/>
      <c r="J26" s="27">
        <f>IF(Table5[[#This Row],[Activity (Bq)]]="","",Table5[[#This Row],[Activity (Bq)]]/37000000000)</f>
        <v>1.68E-7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892</v>
      </c>
      <c r="B27" s="9" t="s">
        <v>35</v>
      </c>
      <c r="C27" s="19">
        <v>0.5</v>
      </c>
      <c r="D27" s="32">
        <f>IF(Table5[[#This Row],[Mass (g)]]="","",Table5[[#This Row],[Mass (g)]]*VLOOKUP(Table5[[#This Row],[Nuclide]],Doedata,4)*37000000000)</f>
        <v>6216</v>
      </c>
      <c r="E27" s="10" t="s">
        <v>820</v>
      </c>
      <c r="F27" s="10" t="s">
        <v>823</v>
      </c>
      <c r="G27" s="10">
        <v>30</v>
      </c>
      <c r="I27" s="10"/>
      <c r="J27" s="27">
        <f>IF(Table5[[#This Row],[Activity (Bq)]]="","",Table5[[#This Row],[Activity (Bq)]]/37000000000)</f>
        <v>1.68E-7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893</v>
      </c>
      <c r="B28" s="9" t="s">
        <v>35</v>
      </c>
      <c r="C28" s="19">
        <v>0.5</v>
      </c>
      <c r="D28" s="32">
        <f>IF(Table5[[#This Row],[Mass (g)]]="","",Table5[[#This Row],[Mass (g)]]*VLOOKUP(Table5[[#This Row],[Nuclide]],Doedata,4)*37000000000)</f>
        <v>6216</v>
      </c>
      <c r="E28" s="10" t="s">
        <v>820</v>
      </c>
      <c r="F28" s="10" t="s">
        <v>823</v>
      </c>
      <c r="G28" s="10">
        <v>30</v>
      </c>
      <c r="I28" s="10"/>
      <c r="J28" s="27">
        <f>IF(Table5[[#This Row],[Activity (Bq)]]="","",Table5[[#This Row],[Activity (Bq)]]/37000000000)</f>
        <v>1.68E-7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894</v>
      </c>
      <c r="B29" s="9" t="s">
        <v>35</v>
      </c>
      <c r="C29" s="19">
        <v>0.5</v>
      </c>
      <c r="D29" s="32">
        <f>IF(Table5[[#This Row],[Mass (g)]]="","",Table5[[#This Row],[Mass (g)]]*VLOOKUP(Table5[[#This Row],[Nuclide]],Doedata,4)*37000000000)</f>
        <v>6216</v>
      </c>
      <c r="E29" s="10" t="s">
        <v>820</v>
      </c>
      <c r="F29" s="10" t="s">
        <v>823</v>
      </c>
      <c r="G29" s="10">
        <v>30</v>
      </c>
      <c r="I29" s="10"/>
      <c r="J29" s="27">
        <f>IF(Table5[[#This Row],[Activity (Bq)]]="","",Table5[[#This Row],[Activity (Bq)]]/37000000000)</f>
        <v>1.68E-7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895</v>
      </c>
      <c r="B30" s="9" t="s">
        <v>35</v>
      </c>
      <c r="C30" s="19">
        <v>0</v>
      </c>
      <c r="D30" s="32">
        <f>IF(Table5[[#This Row],[Mass (g)]]="","",Table5[[#This Row],[Mass (g)]]*VLOOKUP(Table5[[#This Row],[Nuclide]],Doedata,4)*37000000000)</f>
        <v>0</v>
      </c>
      <c r="E30" s="10" t="s">
        <v>820</v>
      </c>
      <c r="F30" s="10" t="s">
        <v>823</v>
      </c>
      <c r="G30" s="10">
        <v>30</v>
      </c>
      <c r="I30" s="10"/>
      <c r="J30" s="27">
        <f>IF(Table5[[#This Row],[Activity (Bq)]]="","",Table5[[#This Row],[Activity (Bq)]]/37000000000)</f>
        <v>0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896</v>
      </c>
      <c r="B31" s="9" t="s">
        <v>35</v>
      </c>
      <c r="C31" s="19">
        <v>0</v>
      </c>
      <c r="D31" s="32">
        <f>IF(Table5[[#This Row],[Mass (g)]]="","",Table5[[#This Row],[Mass (g)]]*VLOOKUP(Table5[[#This Row],[Nuclide]],Doedata,4)*37000000000)</f>
        <v>0</v>
      </c>
      <c r="E31" s="10" t="s">
        <v>820</v>
      </c>
      <c r="F31" s="10" t="s">
        <v>823</v>
      </c>
      <c r="G31" s="10">
        <v>30</v>
      </c>
      <c r="I31" s="10"/>
      <c r="J31" s="27">
        <f>IF(Table5[[#This Row],[Activity (Bq)]]="","",Table5[[#This Row],[Activity (Bq)]]/37000000000)</f>
        <v>0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829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830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831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832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833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834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835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864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865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866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836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867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868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869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852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870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871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872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873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837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874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/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/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/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877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Janet</cp:lastModifiedBy>
  <cp:lastPrinted>2010-11-18T22:52:38Z</cp:lastPrinted>
  <dcterms:created xsi:type="dcterms:W3CDTF">2010-11-12T20:51:00Z</dcterms:created>
  <dcterms:modified xsi:type="dcterms:W3CDTF">2011-12-16T15:32:29Z</dcterms:modified>
</cp:coreProperties>
</file>