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6" i="1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<sst xmlns="http://schemas.openxmlformats.org/spreadsheetml/2006/main" count="3256" uniqueCount="893">
  <si>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</si>
  <si>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</si>
  <si>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</si>
  <si>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</si>
  <si>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</si>
  <si>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</si>
  <si>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</si>
  <si>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</si>
  <si>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</si>
  <si>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</si>
  <si>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</si>
  <si>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</si>
  <si>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</si>
  <si>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</si>
  <si>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</si>
  <si>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</si>
  <si>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</si>
  <si>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</si>
  <si>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</si>
  <si>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</si>
  <si>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</si>
  <si>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</si>
  <si>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</si>
  <si>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</si>
  <si>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</si>
  <si>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</si>
  <si>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</si>
  <si>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</si>
  <si>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</si>
  <si>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</si>
  <si>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</si>
  <si>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</si>
  <si>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</si>
  <si>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</si>
  <si>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</si>
  <si>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</si>
  <si>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</si>
  <si>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</si>
  <si>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</si>
  <si>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</si>
  <si>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</si>
  <si>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</si>
  <si>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</si>
  <si>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</si>
  <si>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</si>
  <si>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</si>
  <si>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</si>
  <si>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</si>
  <si>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</si>
  <si>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</si>
  <si>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</si>
  <si>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</si>
  <si>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</si>
  <si>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</si>
  <si>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</si>
  <si>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</si>
  <si>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</si>
  <si>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</si>
  <si>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</si>
  <si>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</si>
  <si>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</si>
  <si>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</si>
  <si>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</si>
  <si>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</si>
  <si>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</si>
  <si>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</si>
  <si>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</si>
  <si>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</si>
  <si>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</si>
  <si>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</si>
  <si>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</si>
  <si>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</si>
  <si>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</si>
  <si>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</si>
  <si>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</si>
  <si>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</si>
  <si>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</si>
  <si>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</si>
  <si>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</si>
  <si>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</si>
  <si>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</si>
  <si>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</si>
  <si>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</si>
  <si>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</si>
  <si>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</si>
  <si>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</si>
  <si>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</si>
  <si>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</si>
  <si>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</si>
  <si>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</si>
  <si>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</si>
  <si>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</si>
  <si>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</si>
  <si>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</si>
  <si>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</si>
  <si>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</si>
  <si>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</si>
  <si>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</si>
  <si>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</si>
  <si>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</si>
  <si>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</si>
  <si>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</si>
  <si>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</si>
  <si>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</si>
  <si>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</si>
  <si>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</si>
  <si>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</si>
  <si>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</si>
  <si>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</si>
  <si>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</si>
  <si>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</si>
  <si>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</si>
  <si>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</si>
  <si>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</si>
  <si>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</si>
  <si>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</si>
  <si>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</si>
  <si>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</si>
  <si>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</si>
  <si>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</si>
  <si>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</si>
  <si>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</si>
  <si>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</si>
  <si>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</si>
  <si>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</si>
  <si>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</si>
  <si>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</si>
  <si>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</si>
  <si>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</si>
  <si>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</si>
  <si>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</si>
  <si>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</si>
  <si>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</si>
  <si>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</si>
  <si>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</si>
  <si>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</si>
  <si>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</si>
  <si>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</si>
  <si>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</si>
  <si>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</si>
  <si>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</si>
  <si>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</si>
  <si>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</si>
  <si>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</si>
  <si>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</si>
  <si>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</si>
  <si>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</si>
  <si>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</si>
  <si>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</si>
  <si>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</si>
  <si>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</si>
  <si>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</si>
  <si>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</si>
  <si>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</si>
  <si>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</si>
  <si>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</si>
  <si>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</si>
  <si>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</si>
  <si>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</si>
  <si>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</si>
  <si>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</si>
  <si>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</si>
  <si>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</si>
  <si>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</si>
  <si>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</si>
  <si>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</si>
  <si>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</si>
  <si>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</si>
  <si>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</si>
  <si>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</si>
  <si>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</si>
  <si>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</si>
  <si>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</si>
  <si>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</si>
  <si>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</si>
  <si>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</si>
  <si>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</si>
  <si>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</si>
  <si>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</si>
  <si>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</si>
  <si>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</si>
  <si>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</si>
  <si>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</si>
  <si>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</si>
  <si>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</si>
  <si>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</si>
  <si>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</si>
  <si>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</si>
  <si>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</si>
  <si>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</si>
  <si>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</si>
  <si>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</si>
  <si>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</si>
  <si>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</si>
  <si>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</si>
  <si>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</si>
  <si>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</si>
  <si>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</si>
  <si>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</si>
  <si>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</si>
  <si>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</si>
  <si>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</si>
  <si>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</si>
  <si>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</si>
  <si>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</si>
  <si>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</si>
  <si>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</si>
  <si>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</si>
  <si>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</si>
  <si>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</si>
  <si>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</si>
  <si>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</si>
  <si>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</si>
  <si>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</si>
  <si>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</si>
  <si>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</si>
  <si>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</si>
  <si>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</si>
  <si>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</si>
  <si>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</si>
  <si>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</si>
  <si>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</si>
  <si>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</si>
  <si>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</si>
  <si>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</si>
  <si>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</si>
  <si>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</si>
  <si>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</si>
  <si>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</si>
  <si>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</si>
  <si>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</si>
  <si>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</si>
  <si>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</si>
  <si>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</si>
  <si>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</si>
  <si>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</si>
  <si>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</si>
  <si>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</si>
  <si>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</si>
  <si>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</si>
  <si>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</si>
  <si>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</si>
  <si>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</si>
  <si>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</si>
  <si>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</si>
  <si>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</si>
  <si>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</si>
  <si>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</si>
  <si>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</si>
  <si>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</si>
  <si>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</si>
  <si>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</si>
  <si>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</si>
  <si>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</si>
  <si>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</si>
  <si>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</si>
  <si>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</si>
  <si>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</si>
  <si>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</si>
  <si>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</si>
  <si>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</si>
  <si>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</si>
  <si>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</si>
  <si>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</si>
  <si>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</si>
  <si>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</si>
  <si>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</si>
  <si>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</si>
  <si>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</si>
  <si>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</si>
  <si>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</si>
  <si>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</si>
  <si>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</si>
  <si>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</si>
  <si>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</si>
  <si>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</si>
  <si>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</si>
  <si>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</si>
  <si>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</si>
  <si>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</si>
  <si>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</si>
  <si>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</si>
  <si>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</si>
  <si>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</si>
  <si>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</si>
  <si>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</si>
  <si>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</si>
  <si>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</si>
  <si>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</si>
  <si>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</si>
  <si>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</si>
  <si>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</si>
  <si>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</si>
  <si>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</si>
  <si>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</si>
  <si>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</si>
  <si>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</si>
  <si>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</si>
  <si>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</si>
  <si>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</si>
  <si>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</si>
  <si>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</si>
  <si>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</si>
  <si>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</si>
  <si>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</si>
  <si>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</si>
  <si>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</si>
  <si>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</si>
  <si>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</si>
  <si>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</si>
  <si>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</si>
  <si>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</si>
  <si>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</si>
  <si>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</si>
  <si>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</si>
  <si>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</si>
  <si>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</si>
  <si>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</si>
  <si>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</si>
  <si>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</si>
  <si>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</si>
  <si>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</si>
  <si>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</si>
  <si>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</si>
  <si>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</si>
  <si>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</si>
  <si>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</si>
  <si>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</si>
  <si>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</si>
  <si>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</si>
  <si>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</si>
  <si>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</si>
  <si>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</si>
  <si>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</si>
  <si>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</si>
  <si>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</si>
  <si>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</si>
  <si>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</si>
  <si>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</si>
  <si>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</si>
  <si>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</si>
  <si>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</si>
  <si>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</si>
  <si>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</si>
  <si>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</si>
  <si>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</si>
  <si>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</si>
  <si>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</si>
  <si>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</si>
  <si>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</si>
  <si>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</si>
  <si>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</si>
  <si>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</si>
  <si>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</si>
  <si>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</si>
  <si>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</si>
  <si>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</si>
  <si>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</si>
  <si>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</si>
  <si>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</si>
  <si>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</si>
  <si>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</si>
  <si>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</si>
  <si>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</si>
  <si>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</si>
  <si>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</si>
  <si>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</si>
  <si>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</si>
  <si>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</si>
  <si>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</si>
  <si>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</si>
  <si>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</si>
  <si>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</si>
  <si>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</si>
  <si>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</si>
  <si>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</si>
  <si>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</si>
  <si>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</si>
  <si>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</si>
  <si>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</si>
  <si>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</si>
  <si>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</si>
  <si>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</si>
  <si>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</si>
  <si>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</si>
  <si>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</si>
  <si>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</si>
  <si>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</si>
  <si>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</si>
  <si>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</si>
  <si>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</si>
  <si>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</si>
  <si>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</si>
  <si>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</si>
  <si>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</si>
  <si>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</si>
  <si>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</si>
  <si>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</si>
  <si>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</si>
  <si>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</si>
  <si>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</si>
  <si>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</si>
  <si>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</si>
  <si>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</si>
  <si>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</si>
  <si>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</si>
  <si>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</si>
  <si>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</si>
  <si>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</si>
  <si>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</si>
  <si>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</si>
  <si>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</si>
  <si>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</si>
  <si>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</si>
  <si>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</si>
  <si>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</si>
  <si>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</si>
  <si>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</si>
  <si>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</si>
  <si>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</si>
  <si>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</si>
  <si>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</si>
  <si>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</si>
  <si>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</si>
  <si>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</si>
  <si>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</si>
  <si>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</si>
  <si>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</si>
  <si>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</si>
  <si>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</si>
  <si>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</si>
  <si>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</si>
  <si>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</si>
  <si>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</si>
  <si>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</si>
  <si>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</si>
  <si>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</si>
  <si>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</si>
  <si>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</si>
  <si>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</si>
  <si>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</si>
  <si>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</si>
  <si>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</si>
  <si>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</si>
  <si>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</si>
  <si>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</si>
  <si>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</si>
  <si>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</si>
  <si>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</si>
  <si>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</si>
  <si>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</si>
  <si>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</si>
  <si>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</si>
  <si>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</si>
  <si>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</si>
  <si>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</si>
  <si>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</si>
  <si>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</si>
  <si>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</si>
  <si>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</si>
  <si>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</si>
  <si>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</si>
  <si>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</si>
  <si>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</si>
  <si>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</si>
  <si>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</si>
  <si>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</si>
  <si>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</si>
  <si>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</si>
  <si>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</si>
  <si>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</si>
  <si>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</si>
  <si>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</si>
  <si>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</si>
  <si>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</si>
  <si>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</si>
  <si>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</si>
  <si>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</si>
  <si>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</si>
  <si>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</si>
  <si>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</si>
  <si>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</si>
  <si>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</si>
  <si>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</si>
  <si>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</si>
  <si>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</si>
  <si>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</si>
  <si>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</si>
  <si>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</si>
  <si>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</si>
  <si>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</si>
  <si>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</si>
  <si>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</si>
  <si>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</si>
  <si>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</si>
  <si>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</si>
  <si>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</si>
  <si>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</si>
  <si>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</si>
  <si>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</si>
  <si>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</si>
  <si>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</si>
  <si>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</si>
  <si>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</si>
  <si>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</si>
  <si>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</si>
  <si>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</si>
  <si>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</si>
  <si>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</si>
  <si>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</si>
  <si>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</si>
  <si>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</si>
  <si>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</si>
  <si>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</si>
  <si>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</si>
  <si>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</si>
  <si>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</si>
  <si>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</si>
  <si>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</si>
  <si>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</si>
  <si>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</si>
  <si>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</si>
  <si>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</si>
  <si>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</si>
  <si>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</si>
  <si>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</si>
  <si>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</si>
  <si>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</si>
  <si>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</si>
  <si>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</si>
  <si>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</si>
  <si>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</si>
  <si>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</si>
  <si>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</si>
  <si>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</si>
  <si>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</si>
  <si>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</si>
  <si>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</si>
  <si>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</si>
  <si>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</si>
  <si>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</si>
  <si>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</si>
  <si>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</si>
  <si>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</si>
  <si>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</si>
  <si>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</si>
  <si>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</si>
  <si>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</si>
  <si>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</si>
  <si>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</si>
  <si>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</si>
  <si>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</si>
  <si>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</si>
  <si>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</si>
  <si>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</si>
  <si>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</si>
  <si>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</si>
  <si>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</si>
  <si>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</si>
  <si>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</si>
  <si>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</si>
  <si>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</si>
  <si>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</si>
  <si>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</si>
  <si>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</si>
  <si>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</si>
  <si>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</si>
  <si>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</si>
  <si>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</si>
  <si>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</si>
  <si>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</si>
  <si>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</si>
  <si>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</si>
  <si>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</si>
  <si>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</si>
  <si>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</si>
  <si>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</si>
  <si>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</si>
  <si>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</si>
  <si>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</si>
  <si>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</si>
  <si>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</si>
  <si>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</si>
  <si>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</si>
  <si>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</si>
  <si>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</si>
  <si>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</si>
  <si>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</si>
  <si>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</si>
  <si>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</si>
  <si>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</si>
  <si>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</si>
  <si>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</si>
  <si>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</si>
  <si>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</si>
  <si>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</si>
  <si>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</si>
  <si>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</si>
  <si>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</si>
  <si>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</si>
  <si>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</si>
  <si>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</si>
  <si>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</si>
  <si>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</si>
  <si>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</si>
  <si>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</si>
  <si>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</si>
  <si>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</si>
  <si>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</si>
  <si>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</si>
  <si>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</si>
  <si>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</si>
  <si>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</si>
  <si>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</si>
  <si>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</si>
  <si>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</si>
  <si>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</si>
  <si>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</si>
  <si>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</si>
  <si>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</si>
  <si>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</si>
  <si>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</si>
  <si>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</si>
  <si>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</si>
  <si>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</si>
  <si>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</si>
  <si>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</si>
  <si>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</si>
  <si>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</si>
  <si>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</si>
  <si>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</si>
  <si>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</si>
  <si>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</si>
  <si>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</si>
  <si>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</si>
  <si>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</si>
  <si>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</si>
  <si>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</si>
  <si>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</si>
  <si>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</si>
  <si>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</si>
  <si>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</si>
  <si>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</si>
  <si>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</si>
  <si>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</si>
  <si>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</si>
  <si>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</si>
  <si>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</si>
  <si>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</si>
  <si>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</si>
  <si>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</si>
  <si>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</si>
  <si>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</si>
  <si>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</si>
  <si>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</si>
  <si>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</si>
  <si>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</si>
  <si>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</si>
  <si>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</si>
  <si>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</si>
  <si>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</si>
  <si>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</si>
  <si>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</si>
  <si>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</si>
  <si>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</si>
  <si>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</si>
  <si>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</si>
  <si>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</si>
  <si>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</si>
  <si>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</si>
  <si>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</si>
  <si>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</si>
  <si>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</si>
  <si>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</si>
  <si>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</si>
  <si>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</si>
  <si>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</si>
  <si>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</si>
  <si>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</si>
  <si>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</si>
  <si>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</si>
  <si>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</si>
  <si>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</si>
  <si>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</si>
  <si>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</si>
  <si>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</si>
  <si>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</si>
  <si>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</si>
  <si>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</si>
  <si>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</si>
  <si>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</si>
  <si>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</si>
  <si>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</si>
  <si>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</si>
  <si>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</si>
  <si>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</si>
  <si>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</si>
  <si>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</si>
  <si>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</si>
  <si>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</si>
  <si>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</si>
  <si>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</si>
  <si>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</si>
  <si>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</si>
  <si>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</si>
  <si>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</si>
  <si>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</si>
  <si>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</si>
  <si>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</si>
  <si>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</si>
  <si>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</si>
  <si>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</si>
  <si>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</si>
  <si>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</si>
  <si>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</si>
  <si>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</si>
  <si>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</si>
  <si>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</si>
  <si>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</si>
  <si>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</si>
  <si>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</si>
  <si>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</si>
  <si>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</si>
  <si>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</si>
  <si>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</si>
  <si>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</si>
  <si>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</si>
  <si>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</si>
  <si>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</si>
  <si>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</si>
  <si>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</si>
  <si>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</si>
  <si>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</si>
  <si>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</si>
  <si>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</si>
  <si>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</si>
  <si>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</si>
  <si>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</si>
  <si>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</si>
  <si>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</si>
  <si>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</si>
  <si>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</si>
  <si>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</si>
  <si>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</si>
  <si>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</si>
  <si>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</si>
  <si>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</si>
  <si>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</si>
  <si>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</si>
  <si>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</si>
  <si>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</si>
  <si>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</si>
  <si>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</si>
  <si>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</si>
  <si>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</si>
  <si>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</si>
  <si>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</si>
  <si>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</si>
  <si>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</si>
  <si>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</si>
  <si>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</si>
  <si>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</si>
  <si>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</si>
  <si>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</si>
  <si>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</si>
  <si>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</si>
  <si>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</si>
  <si>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</si>
  <si>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</si>
  <si>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</si>
  <si>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</si>
  <si>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</si>
  <si>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</si>
  <si>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</si>
  <si>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</si>
  <si>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</si>
  <si>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</si>
  <si>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</si>
  <si>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</si>
  <si>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</si>
  <si>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</si>
  <si>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</si>
  <si>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</si>
  <si>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</si>
  <si>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</si>
  <si>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</si>
  <si>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</si>
  <si>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</si>
  <si>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</si>
  <si>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</si>
  <si>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</si>
  <si>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</si>
  <si>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</si>
  <si>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</si>
  <si>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</si>
  <si>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</si>
  <si>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</si>
  <si>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</si>
  <si>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</si>
  <si>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</si>
  <si>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</si>
  <si>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</si>
  <si>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</si>
  <si>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</si>
  <si>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</si>
  <si>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</si>
  <si>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</si>
  <si>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</si>
  <si>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</si>
  <si>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</si>
  <si>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</si>
  <si>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</si>
  <si>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</si>
  <si>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</si>
  <si>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</si>
  <si>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</si>
  <si>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</si>
  <si>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</si>
  <si>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</si>
  <si>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</si>
  <si>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</si>
  <si>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</si>
  <si>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</si>
  <si>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</si>
  <si>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</si>
  <si>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</si>
  <si>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</si>
  <si>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</si>
  <si>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</si>
  <si>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</si>
  <si>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</si>
  <si>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</si>
  <si>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</si>
  <si>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</si>
  <si>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</si>
  <si>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</si>
  <si>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</si>
  <si>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</si>
  <si>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</si>
  <si>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</si>
  <si>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</si>
  <si>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</si>
  <si>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</si>
  <si>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</si>
  <si>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</si>
  <si>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</si>
  <si>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</si>
  <si>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</si>
  <si>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</si>
  <si>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</si>
  <si>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</si>
  <si>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</si>
  <si>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</si>
  <si>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</si>
  <si>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</si>
  <si>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</si>
  <si>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</si>
  <si>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</si>
  <si>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</si>
  <si>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</si>
  <si>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</si>
  <si>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</si>
  <si>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</si>
  <si>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</si>
  <si>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</si>
  <si>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</si>
  <si>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</si>
  <si>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</si>
  <si>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</si>
  <si>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</si>
  <si>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</si>
  <si>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</si>
  <si>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</si>
  <si>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</si>
  <si>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</si>
  <si>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</si>
  <si>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</si>
  <si>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</si>
  <si>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Reed</t>
  </si>
  <si>
    <t>Donald</t>
  </si>
  <si>
    <t>CEMRC/NMSU</t>
  </si>
  <si>
    <t>1400 University Dr.</t>
  </si>
  <si>
    <t>Carlsbad</t>
  </si>
  <si>
    <t>NM</t>
  </si>
  <si>
    <t>USA</t>
  </si>
  <si>
    <t>575-234-5559</t>
  </si>
  <si>
    <t>Conradson - 11-2 -  6/15-20/11</t>
  </si>
  <si>
    <t>11-2</t>
  </si>
  <si>
    <t>Reed-Pu-1</t>
  </si>
  <si>
    <t>Reed-Pu-2</t>
  </si>
  <si>
    <t>Reed-Pu-3</t>
  </si>
  <si>
    <t>Reed-Pu-4</t>
  </si>
  <si>
    <t>Not applicable - contact Dave Schoep/NMSU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</si>
</sst>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10" sqref="H1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879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s="11"/>
    </row>
    <row r="7" spans="1:3">
      <c r="A7" s="17" t="s">
        <v>13</v>
      </c>
      <c r="B7" s="11" t="s">
        <v>882</v>
      </c>
    </row>
    <row r="8" spans="1:3">
      <c r="A8" s="17" t="s">
        <v>14</v>
      </c>
      <c r="B8" s="11" t="s">
        <v>883</v>
      </c>
    </row>
    <row r="9" spans="1:3">
      <c r="A9" s="17" t="s">
        <v>15</v>
      </c>
      <c r="B9" s="11">
        <v>88220</v>
      </c>
    </row>
    <row r="10" spans="1:3">
      <c r="A10" s="17" t="s">
        <v>809</v>
      </c>
      <c r="B10" s="11" t="s">
        <v>884</v>
      </c>
    </row>
    <row r="11" spans="1:3">
      <c r="A11" s="17" t="s">
        <v>26</v>
      </c>
      <c r="B11" s="11" t="s">
        <v>885</v>
      </c>
    </row>
    <row r="12" spans="1:3">
      <c r="A12" s="17" t="s">
        <v>839</v>
      </c>
      <c r="B12" s="22" t="s">
        <v>886</v>
      </c>
    </row>
    <row r="13" spans="1:3">
      <c r="A13" s="17" t="s">
        <v>16</v>
      </c>
      <c r="B13" s="12">
        <v>40677</v>
      </c>
    </row>
    <row r="14" spans="1:3">
      <c r="A14" s="17" t="s">
        <v>41</v>
      </c>
      <c r="B14" s="38" t="s">
        <v>887</v>
      </c>
    </row>
    <row r="15" spans="1:3">
      <c r="A15" s="17" t="s">
        <v>40</v>
      </c>
      <c r="B15" s="12">
        <v>40709</v>
      </c>
      <c r="C15" s="9" t="s">
        <v>854</v>
      </c>
    </row>
    <row r="16" spans="1:3">
      <c r="A16" s="17" t="s">
        <v>811</v>
      </c>
      <c r="B16" s="13">
        <v>40714</v>
      </c>
      <c r="C16" s="9" t="s">
        <v>854</v>
      </c>
    </row>
    <row r="17" spans="1:34">
      <c r="A17" s="17" t="s">
        <v>42</v>
      </c>
      <c r="B17" s="39" t="s">
        <v>892</v>
      </c>
      <c r="C17" s="9" t="s">
        <v>853</v>
      </c>
    </row>
    <row r="18" spans="1:34">
      <c r="A18" s="17" t="s">
        <v>807</v>
      </c>
      <c r="B18" s="11"/>
      <c r="C18" s="9" t="s">
        <v>43</v>
      </c>
    </row>
    <row r="19" spans="1:34">
      <c r="A19" s="17" t="s">
        <v>808</v>
      </c>
      <c r="B19" s="11"/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C24" s="18"/>
      <c r="D24" s="30"/>
      <c r="I24" s="10"/>
      <c r="J24" s="26"/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/>
      <c r="I25" s="10"/>
      <c r="J25" s="26"/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888</v>
      </c>
      <c r="B26" s="9" t="s">
        <v>537</v>
      </c>
      <c r="C26" s="18">
        <v>2.0000000000000001E-4</v>
      </c>
      <c r="D26" s="30">
        <f>IF(Table5[[#This Row],[Mass (g)]]="","",Table5[[#This Row],[Mass (g)]]*VLOOKUP(Table5[[#This Row],[Nuclide]],Doedata,4)*37000000000)</f>
        <v>29082.000000000004</v>
      </c>
      <c r="E26" s="10" t="s">
        <v>30</v>
      </c>
      <c r="F26" s="10" t="s">
        <v>823</v>
      </c>
      <c r="G26" s="10">
        <v>7</v>
      </c>
      <c r="H26" s="10" t="s">
        <v>32</v>
      </c>
      <c r="I26" s="10"/>
      <c r="J26" s="26">
        <f>IF(Table5[[#This Row],[Activity (Bq)]]="","",Table5[[#This Row],[Activity (Bq)]]/37000000000)</f>
        <v>7.8600000000000008E-7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889</v>
      </c>
      <c r="B27" s="9" t="s">
        <v>537</v>
      </c>
      <c r="C27" s="18">
        <v>2.0000000000000001E-4</v>
      </c>
      <c r="D27" s="30">
        <f>IF(Table5[[#This Row],[Mass (g)]]="","",Table5[[#This Row],[Mass (g)]]*VLOOKUP(Table5[[#This Row],[Nuclide]],Doedata,4)*37000000000)</f>
        <v>29082.000000000004</v>
      </c>
      <c r="E27" s="10" t="s">
        <v>30</v>
      </c>
      <c r="F27" s="10" t="s">
        <v>823</v>
      </c>
      <c r="G27" s="10">
        <v>7</v>
      </c>
      <c r="H27" s="10" t="s">
        <v>32</v>
      </c>
      <c r="I27" s="10"/>
      <c r="J27" s="26">
        <f>IF(Table5[[#This Row],[Activity (Bq)]]="","",Table5[[#This Row],[Activity (Bq)]]/37000000000)</f>
        <v>7.8600000000000008E-7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890</v>
      </c>
      <c r="B28" s="9" t="s">
        <v>537</v>
      </c>
      <c r="C28" s="18">
        <v>2.0000000000000001E-4</v>
      </c>
      <c r="D28" s="30">
        <f>IF(Table5[[#This Row],[Mass (g)]]="","",Table5[[#This Row],[Mass (g)]]*VLOOKUP(Table5[[#This Row],[Nuclide]],Doedata,4)*37000000000)</f>
        <v>29082.000000000004</v>
      </c>
      <c r="E28" s="10" t="s">
        <v>30</v>
      </c>
      <c r="F28" s="10" t="s">
        <v>823</v>
      </c>
      <c r="G28" s="10">
        <v>7</v>
      </c>
      <c r="H28" s="10" t="s">
        <v>32</v>
      </c>
      <c r="I28" s="10"/>
      <c r="J28" s="26">
        <f>IF(Table5[[#This Row],[Activity (Bq)]]="","",Table5[[#This Row],[Activity (Bq)]]/37000000000)</f>
        <v>7.8600000000000008E-7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891</v>
      </c>
      <c r="B29" s="9" t="s">
        <v>537</v>
      </c>
      <c r="C29" s="18">
        <v>2.0000000000000001E-4</v>
      </c>
      <c r="D29" s="30">
        <f>IF(Table5[[#This Row],[Mass (g)]]="","",Table5[[#This Row],[Mass (g)]]*VLOOKUP(Table5[[#This Row],[Nuclide]],Doedata,4)*37000000000)</f>
        <v>29082.000000000004</v>
      </c>
      <c r="E29" s="10" t="s">
        <v>30</v>
      </c>
      <c r="F29" s="10" t="s">
        <v>823</v>
      </c>
      <c r="G29" s="10">
        <v>7</v>
      </c>
      <c r="H29" s="10" t="s">
        <v>32</v>
      </c>
      <c r="I29" s="10"/>
      <c r="J29" s="26">
        <f>IF(Table5[[#This Row],[Activity (Bq)]]="","",Table5[[#This Row],[Activity (Bq)]]/37000000000)</f>
        <v>7.8600000000000008E-7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193599</cp:lastModifiedBy>
  <cp:lastPrinted>2010-11-18T22:52:38Z</cp:lastPrinted>
  <dcterms:created xsi:type="dcterms:W3CDTF">2010-11-12T20:51:00Z</dcterms:created>
  <dcterms:modified xsi:type="dcterms:W3CDTF">2011-06-09T06:01:03Z</dcterms:modified>
</cp:coreProperties>
</file>