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codeName="ThisWorkbook" hidePivotFieldList="1" autoCompressPictures="0"/>
  <bookViews>
    <workbookView xWindow="2800" yWindow="1320" windowWidth="24880" windowHeight="164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1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<sst xmlns="http://schemas.openxmlformats.org/spreadsheetml/2006/main" count="3267" uniqueCount="897">
  <si>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</si>
  <si>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</si>
  <si>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</si>
  <si>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</si>
  <si>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</si>
  <si>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</si>
  <si>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</si>
  <si>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</si>
  <si>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</si>
  <si>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</si>
  <si>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</si>
  <si>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</si>
  <si>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</si>
  <si>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</si>
  <si>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</si>
  <si>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</si>
  <si>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</si>
  <si>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</si>
  <si>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</si>
  <si>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</si>
  <si>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</si>
  <si>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</si>
  <si>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</si>
  <si>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</si>
  <si>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</si>
  <si>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</si>
  <si>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</si>
  <si>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</si>
  <si>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</si>
  <si>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</si>
  <si>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</si>
  <si>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</si>
  <si>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</si>
  <si>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</si>
  <si>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</si>
  <si>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</si>
  <si>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</si>
  <si>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</si>
  <si>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</si>
  <si>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</si>
  <si>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</si>
  <si>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</si>
  <si>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</si>
  <si>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</si>
  <si>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</si>
  <si>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</si>
  <si>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</si>
  <si>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</si>
  <si>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</si>
  <si>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</si>
  <si>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</si>
  <si>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</si>
  <si>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</si>
  <si>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</si>
  <si>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</si>
  <si>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</si>
  <si>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</si>
  <si>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</si>
  <si>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</si>
  <si>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</si>
  <si>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</si>
  <si>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</si>
  <si>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</si>
  <si>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</si>
  <si>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</si>
  <si>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</si>
  <si>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</si>
  <si>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</si>
  <si>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</si>
  <si>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</si>
  <si>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</si>
  <si>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</si>
  <si>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</si>
  <si>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</si>
  <si>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</si>
  <si>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</si>
  <si>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</si>
  <si>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</si>
  <si>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</si>
  <si>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</si>
  <si>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</si>
  <si>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</si>
  <si>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</si>
  <si>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</si>
  <si>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</si>
  <si>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</si>
  <si>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</si>
  <si>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</si>
  <si>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</si>
  <si>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</si>
  <si>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</si>
  <si>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</si>
  <si>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</si>
  <si>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</si>
  <si>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</si>
  <si>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</si>
  <si>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</si>
  <si>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</si>
  <si>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</si>
  <si>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</si>
  <si>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</si>
  <si>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</si>
  <si>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</si>
  <si>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</si>
  <si>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</si>
  <si>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</si>
  <si>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</si>
  <si>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</si>
  <si>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</si>
  <si>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</si>
  <si>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</si>
  <si>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</si>
  <si>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</si>
  <si>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</si>
  <si>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</si>
  <si>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</si>
  <si>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</si>
  <si>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</si>
  <si>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</si>
  <si>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</si>
  <si>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</si>
  <si>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</si>
  <si>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</si>
  <si>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</si>
  <si>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</si>
  <si>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</si>
  <si>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</si>
  <si>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</si>
  <si>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</si>
  <si>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</si>
  <si>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</si>
  <si>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</si>
  <si>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</si>
  <si>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</si>
  <si>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</si>
  <si>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</si>
  <si>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</si>
  <si>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</si>
  <si>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</si>
  <si>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</si>
  <si>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</si>
  <si>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</si>
  <si>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</si>
  <si>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</si>
  <si>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</si>
  <si>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</si>
  <si>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</si>
  <si>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</si>
  <si>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</si>
  <si>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</si>
  <si>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</si>
  <si>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</si>
  <si>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</si>
  <si>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</si>
  <si>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</si>
  <si>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</si>
  <si>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</si>
  <si>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</si>
  <si>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</si>
  <si>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</si>
  <si>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</si>
  <si>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</si>
  <si>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</si>
  <si>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</si>
  <si>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</si>
  <si>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</si>
  <si>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</si>
  <si>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</si>
  <si>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</si>
  <si>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</si>
  <si>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</si>
  <si>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</si>
  <si>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</si>
  <si>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</si>
  <si>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</si>
  <si>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</si>
  <si>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</si>
  <si>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</si>
  <si>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</si>
  <si>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</si>
  <si>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</si>
  <si>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</si>
  <si>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</si>
  <si>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</si>
  <si>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</si>
  <si>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</si>
  <si>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</si>
  <si>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</si>
  <si>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</si>
  <si>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</si>
  <si>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</si>
  <si>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</si>
  <si>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</si>
  <si>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</si>
  <si>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</si>
  <si>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</si>
  <si>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</si>
  <si>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</si>
  <si>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</si>
  <si>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</si>
  <si>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</si>
  <si>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</si>
  <si>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</si>
  <si>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</si>
  <si>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</si>
  <si>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</si>
  <si>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</si>
  <si>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</si>
  <si>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</si>
  <si>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</si>
  <si>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</si>
  <si>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</si>
  <si>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</si>
  <si>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</si>
  <si>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</si>
  <si>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</si>
  <si>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</si>
  <si>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</si>
  <si>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</si>
  <si>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</si>
  <si>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</si>
  <si>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</si>
  <si>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</si>
  <si>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</si>
  <si>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</si>
  <si>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</si>
  <si>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</si>
  <si>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</si>
  <si>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</si>
  <si>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</si>
  <si>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</si>
  <si>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</si>
  <si>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</si>
  <si>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</si>
  <si>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</si>
  <si>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</si>
  <si>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</si>
  <si>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</si>
  <si>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</si>
  <si>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</si>
  <si>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</si>
  <si>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</si>
  <si>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</si>
  <si>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</si>
  <si>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</si>
  <si>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</si>
  <si>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</si>
  <si>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</si>
  <si>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</si>
  <si>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</si>
  <si>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</si>
  <si>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</si>
  <si>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</si>
  <si>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</si>
  <si>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</si>
  <si>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</si>
  <si>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</si>
  <si>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</si>
  <si>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</si>
  <si>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</si>
  <si>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</si>
  <si>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</si>
  <si>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</si>
  <si>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</si>
  <si>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</si>
  <si>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</si>
  <si>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</si>
  <si>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</si>
  <si>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</si>
  <si>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</si>
  <si>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</si>
  <si>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</si>
  <si>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</si>
  <si>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</si>
  <si>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</si>
  <si>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</si>
  <si>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</si>
  <si>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</si>
  <si>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</si>
  <si>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</si>
  <si>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</si>
  <si>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</si>
  <si>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</si>
  <si>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</si>
  <si>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</si>
  <si>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</si>
  <si>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</si>
  <si>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</si>
  <si>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</si>
  <si>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</si>
  <si>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</si>
  <si>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</si>
  <si>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</si>
  <si>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</si>
  <si>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</si>
  <si>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</si>
  <si>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</si>
  <si>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</si>
  <si>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</si>
  <si>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</si>
  <si>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</si>
  <si>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</si>
  <si>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</si>
  <si>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</si>
  <si>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</si>
  <si>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</si>
  <si>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</si>
  <si>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</si>
  <si>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</si>
  <si>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</si>
  <si>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</si>
  <si>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</si>
  <si>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</si>
  <si>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</si>
  <si>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</si>
  <si>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</si>
  <si>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</si>
  <si>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</si>
  <si>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</si>
  <si>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</si>
  <si>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</si>
  <si>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</si>
  <si>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</si>
  <si>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</si>
  <si>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</si>
  <si>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</si>
  <si>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</si>
  <si>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</si>
  <si>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</si>
  <si>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</si>
  <si>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</si>
  <si>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</si>
  <si>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</si>
  <si>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</si>
  <si>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</si>
  <si>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</si>
  <si>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</si>
  <si>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</si>
  <si>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</si>
  <si>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</si>
  <si>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</si>
  <si>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</si>
  <si>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</si>
  <si>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</si>
  <si>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</si>
  <si>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</si>
  <si>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</si>
  <si>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</si>
  <si>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</si>
  <si>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</si>
  <si>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</si>
  <si>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</si>
  <si>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</si>
  <si>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</si>
  <si>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</si>
  <si>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</si>
  <si>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</si>
  <si>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</si>
  <si>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</si>
  <si>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</si>
  <si>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</si>
  <si>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</si>
  <si>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</si>
  <si>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</si>
  <si>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</si>
  <si>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</si>
  <si>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</si>
  <si>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</si>
  <si>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</si>
  <si>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</si>
  <si>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</si>
  <si>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</si>
  <si>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</si>
  <si>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</si>
  <si>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</si>
  <si>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</si>
  <si>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</si>
  <si>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</si>
  <si>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</si>
  <si>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</si>
  <si>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</si>
  <si>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</si>
  <si>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</si>
  <si>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</si>
  <si>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</si>
  <si>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</si>
  <si>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</si>
  <si>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</si>
  <si>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</si>
  <si>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</si>
  <si>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</si>
  <si>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</si>
  <si>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</si>
  <si>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</si>
  <si>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</si>
  <si>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</si>
  <si>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</si>
  <si>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</si>
  <si>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</si>
  <si>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</si>
  <si>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</si>
  <si>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</si>
  <si>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</si>
  <si>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</si>
  <si>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</si>
  <si>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</si>
  <si>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</si>
  <si>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</si>
  <si>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</si>
  <si>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</si>
  <si>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</si>
  <si>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</si>
  <si>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</si>
  <si>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</si>
  <si>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</si>
  <si>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</si>
  <si>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</si>
  <si>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</si>
  <si>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</si>
  <si>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</si>
  <si>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</si>
  <si>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</si>
  <si>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</si>
  <si>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</si>
  <si>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</si>
  <si>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</si>
  <si>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</si>
  <si>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</si>
  <si>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</si>
  <si>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</si>
  <si>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</si>
  <si>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</si>
  <si>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</si>
  <si>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</si>
  <si>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</si>
  <si>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</si>
  <si>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</si>
  <si>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</si>
  <si>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</si>
  <si>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</si>
  <si>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</si>
  <si>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</si>
  <si>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</si>
  <si>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</si>
  <si>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</si>
  <si>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</si>
  <si>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</si>
  <si>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</si>
  <si>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</si>
  <si>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</si>
  <si>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</si>
  <si>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</si>
  <si>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</si>
  <si>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</si>
  <si>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</si>
  <si>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</si>
  <si>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</si>
  <si>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</si>
  <si>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</si>
  <si>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</si>
  <si>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</si>
  <si>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</si>
  <si>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</si>
  <si>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</si>
  <si>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</si>
  <si>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</si>
  <si>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</si>
  <si>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</si>
  <si>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</si>
  <si>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</si>
  <si>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</si>
  <si>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</si>
  <si>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</si>
  <si>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</si>
  <si>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</si>
  <si>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</si>
  <si>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</si>
  <si>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</si>
  <si>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</si>
  <si>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</si>
  <si>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</si>
  <si>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</si>
  <si>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</si>
  <si>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</si>
  <si>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</si>
  <si>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</si>
  <si>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</si>
  <si>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</si>
  <si>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</si>
  <si>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</si>
  <si>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</si>
  <si>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</si>
  <si>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</si>
  <si>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</si>
  <si>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</si>
  <si>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</si>
  <si>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</si>
  <si>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</si>
  <si>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</si>
  <si>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</si>
  <si>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</si>
  <si>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</si>
  <si>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</si>
  <si>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</si>
  <si>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</si>
  <si>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</si>
  <si>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</si>
  <si>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</si>
  <si>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</si>
  <si>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</si>
  <si>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</si>
  <si>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</si>
  <si>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</si>
  <si>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</si>
  <si>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</si>
  <si>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</si>
  <si>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</si>
  <si>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</si>
  <si>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</si>
  <si>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</si>
  <si>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</si>
  <si>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</si>
  <si>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</si>
  <si>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</si>
  <si>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</si>
  <si>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</si>
  <si>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</si>
  <si>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</si>
  <si>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</si>
  <si>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</si>
  <si>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</si>
  <si>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</si>
  <si>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</si>
  <si>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</si>
  <si>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</si>
  <si>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</si>
  <si>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</si>
  <si>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</si>
  <si>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</si>
  <si>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</si>
  <si>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</si>
  <si>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</si>
  <si>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</si>
  <si>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</si>
  <si>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</si>
  <si>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</si>
  <si>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</si>
  <si>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</si>
  <si>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</si>
  <si>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</si>
  <si>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</si>
  <si>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</si>
  <si>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</si>
  <si>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</si>
  <si>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</si>
  <si>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</si>
  <si>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</si>
  <si>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</si>
  <si>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</si>
  <si>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</si>
  <si>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</si>
  <si>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</si>
  <si>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</si>
  <si>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</si>
  <si>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</si>
  <si>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</si>
  <si>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</si>
  <si>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</si>
  <si>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</si>
  <si>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</si>
  <si>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</si>
  <si>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</si>
  <si>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</si>
  <si>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</si>
  <si>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</si>
  <si>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</si>
  <si>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</si>
  <si>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</si>
  <si>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</si>
  <si>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</si>
  <si>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</si>
  <si>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</si>
  <si>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</si>
  <si>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</si>
  <si>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</si>
  <si>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</si>
  <si>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</si>
  <si>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</si>
  <si>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</si>
  <si>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</si>
  <si>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</si>
  <si>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</si>
  <si>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</si>
  <si>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</si>
  <si>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</si>
  <si>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</si>
  <si>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</si>
  <si>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</si>
  <si>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</si>
  <si>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</si>
  <si>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</si>
  <si>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</si>
  <si>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</si>
  <si>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</si>
  <si>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</si>
  <si>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</si>
  <si>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</si>
  <si>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</si>
  <si>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</si>
  <si>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</si>
  <si>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</si>
  <si>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</si>
  <si>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</si>
  <si>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</si>
  <si>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</si>
  <si>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</si>
  <si>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</si>
  <si>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</si>
  <si>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</si>
  <si>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</si>
  <si>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</si>
  <si>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</si>
  <si>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</si>
  <si>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</si>
  <si>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</si>
  <si>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</si>
  <si>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</si>
  <si>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</si>
  <si>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</si>
  <si>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</si>
  <si>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</si>
  <si>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</si>
  <si>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</si>
  <si>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</si>
  <si>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</si>
  <si>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</si>
  <si>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</si>
  <si>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</si>
  <si>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</si>
  <si>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</si>
  <si>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</si>
  <si>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</si>
  <si>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</si>
  <si>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</si>
  <si>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</si>
  <si>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</si>
  <si>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</si>
  <si>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</si>
  <si>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</si>
  <si>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</si>
  <si>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</si>
  <si>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</si>
  <si>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</si>
  <si>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</si>
  <si>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</si>
  <si>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</si>
  <si>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</si>
  <si>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</si>
  <si>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</si>
  <si>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</si>
  <si>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</si>
  <si>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</si>
  <si>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</si>
  <si>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</si>
  <si>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</si>
  <si>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</si>
  <si>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</si>
  <si>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</si>
  <si>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</si>
  <si>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</si>
  <si>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</si>
  <si>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</si>
  <si>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</si>
  <si>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</si>
  <si>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</si>
  <si>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</si>
  <si>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</si>
  <si>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</si>
  <si>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</si>
  <si>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</si>
  <si>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</si>
  <si>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</si>
  <si>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</si>
  <si>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</si>
  <si>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</si>
  <si>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</si>
  <si>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</si>
  <si>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</si>
  <si>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</si>
  <si>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</si>
  <si>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</si>
  <si>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</si>
  <si>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</si>
  <si>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</si>
  <si>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</si>
  <si>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</si>
  <si>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</si>
  <si>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</si>
  <si>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</si>
  <si>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</si>
  <si>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</si>
  <si>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</si>
  <si>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</si>
  <si>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</si>
  <si>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</si>
  <si>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</si>
  <si>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</si>
  <si>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</si>
  <si>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</si>
  <si>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</si>
  <si>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</si>
  <si>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</si>
  <si>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</si>
  <si>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</si>
  <si>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</si>
  <si>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</si>
  <si>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</si>
  <si>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</si>
  <si>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</si>
  <si>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</si>
  <si>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</si>
  <si>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</si>
  <si>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</si>
  <si>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</si>
  <si>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</si>
  <si>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</si>
  <si>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</si>
  <si>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</si>
  <si>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</si>
  <si>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</si>
  <si>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</si>
  <si>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</si>
  <si>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</si>
  <si>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</si>
  <si>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</si>
  <si>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</si>
  <si>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</si>
  <si>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</si>
  <si>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</si>
  <si>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</si>
  <si>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</si>
  <si>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</si>
  <si>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</si>
  <si>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</si>
  <si>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</si>
  <si>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</si>
  <si>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</si>
  <si>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</si>
  <si>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</si>
  <si>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</si>
  <si>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</si>
  <si>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</si>
  <si>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</si>
  <si>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</si>
  <si>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</si>
  <si>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</si>
  <si>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</si>
  <si>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</si>
  <si>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</si>
  <si>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</si>
  <si>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</si>
  <si>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</si>
  <si>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</si>
  <si>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</si>
  <si>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</si>
  <si>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</si>
  <si>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</si>
  <si>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</si>
  <si>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</si>
  <si>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</si>
  <si>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</si>
  <si>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</si>
  <si>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</si>
  <si>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</si>
  <si>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</si>
  <si>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</si>
  <si>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</si>
  <si>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</si>
  <si>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</si>
  <si>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</si>
  <si>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</si>
  <si>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</si>
  <si>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</si>
  <si>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</si>
  <si>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</si>
  <si>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</si>
  <si>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</si>
  <si>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</si>
  <si>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</si>
  <si>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</si>
  <si>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</si>
  <si>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</si>
  <si>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</si>
  <si>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</si>
  <si>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</si>
  <si>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</si>
  <si>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</si>
  <si>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</si>
  <si>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</si>
  <si>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</si>
  <si>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</si>
  <si>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</si>
  <si>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</si>
  <si>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</si>
  <si>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</si>
  <si>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</si>
  <si>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</si>
  <si>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</si>
  <si>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</si>
  <si>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</si>
  <si>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</si>
  <si>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</si>
  <si>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</si>
  <si>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</si>
  <si>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</si>
  <si>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</si>
  <si>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</si>
  <si>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</si>
  <si>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</si>
  <si>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</si>
  <si>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</si>
  <si>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</si>
  <si>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</si>
  <si>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</si>
  <si>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</si>
  <si>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</si>
  <si>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</si>
  <si>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</si>
  <si>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</si>
  <si>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</si>
  <si>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</si>
  <si>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</si>
  <si>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</si>
  <si>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</si>
  <si>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</si>
  <si>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</si>
  <si>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</si>
  <si>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</si>
  <si>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</si>
  <si>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</si>
  <si>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</si>
  <si>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</si>
  <si>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</si>
  <si>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</si>
  <si>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</si>
  <si>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</si>
  <si>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</si>
  <si>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</si>
  <si>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</si>
  <si>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</si>
  <si>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</si>
  <si>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</si>
  <si>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</si>
  <si>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</si>
  <si>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</si>
  <si>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</si>
  <si>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</si>
  <si>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</si>
  <si>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</si>
  <si>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</si>
  <si>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</si>
  <si>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</si>
  <si>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</si>
  <si>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</si>
  <si>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</si>
  <si>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</si>
  <si>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</si>
  <si>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</si>
  <si>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</si>
  <si>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</si>
  <si>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</si>
  <si>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</si>
  <si>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</si>
  <si>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</si>
  <si>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</si>
  <si>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</si>
  <si>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</si>
  <si>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</si>
  <si>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</si>
  <si>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</si>
  <si>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Stylo</t>
  </si>
  <si>
    <t>Malgorzata Stylo</t>
  </si>
  <si>
    <t>EPFL</t>
  </si>
  <si>
    <t>CH A1 375 (Office)</t>
  </si>
  <si>
    <t>Station 6</t>
  </si>
  <si>
    <t>Switzerland</t>
  </si>
  <si>
    <t>Lausanne</t>
  </si>
  <si>
    <t xml:space="preserve">CH-1015 </t>
  </si>
  <si>
    <t>malgorzata.stylo@epfl.ch</t>
  </si>
  <si>
    <t>N/A</t>
  </si>
  <si>
    <t>oxide</t>
  </si>
  <si>
    <t>+41216936398</t>
  </si>
  <si>
    <t xml:space="preserve"> 4-3</t>
  </si>
  <si>
    <t>3962A</t>
  </si>
  <si>
    <t>24th January 2015</t>
  </si>
  <si>
    <t>26th January 2015</t>
  </si>
  <si>
    <t>17.12.2014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</si>
</sst>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D9D9D9"/>
        <bgColor rgb="FFD9D9D9"/>
      </patternFill>
    </fill>
    <fill>
      <patternFill patternType="solid">
        <fgColor rgb="FFDCE6F1"/>
        <bgColor rgb="FFDCE6F1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95B3D7"/>
      </left>
      <right style="thin">
        <color rgb="FF95B3D7"/>
      </right>
      <top style="thin">
        <color rgb="FF95B3D7"/>
      </top>
      <bottom style="thin">
        <color rgb="FF95B3D7"/>
      </bottom>
      <diagonal/>
    </border>
  </borders>
  <cellStyleXfs count="3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4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6" fontId="0" fillId="0" borderId="0" xfId="0" applyNumberFormat="1" applyProtection="1">
      <protection locked="0"/>
    </xf>
    <xf numFmtId="0" fontId="0" fillId="4" borderId="0" xfId="0" applyFont="1" applyFill="1" applyAlignment="1" applyProtection="1">
      <alignment horizontal="left" indent="3"/>
      <protection locked="0"/>
    </xf>
    <xf numFmtId="0" fontId="0" fillId="0" borderId="0" xfId="0" quotePrefix="1" applyAlignment="1" applyProtection="1">
      <alignment horizontal="left" indent="3"/>
      <protection locked="0"/>
    </xf>
    <xf numFmtId="14" fontId="13" fillId="5" borderId="0" xfId="0" applyNumberFormat="1" applyFont="1" applyFill="1" applyAlignment="1" applyProtection="1">
      <alignment horizontal="left" indent="3"/>
      <protection locked="0"/>
    </xf>
    <xf numFmtId="0" fontId="13" fillId="6" borderId="3" xfId="0" applyFont="1" applyFill="1" applyBorder="1" applyAlignment="1" applyProtection="1">
      <alignment horizontal="center"/>
      <protection locked="0"/>
    </xf>
  </cellXfs>
  <cellStyles count="35">
    <cellStyle name="Accent1" xfId="1" builtinId="29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4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125" zoomScaleNormal="125" zoomScalePageLayoutView="125" workbookViewId="0">
      <pane ySplit="23" topLeftCell="A24" activePane="bottomLeft" state="frozenSplit"/>
      <selection activeCell="C5" sqref="C5"/>
      <selection pane="bottomLeft" activeCell="B15" sqref="B15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4">
      <c r="A1" s="9" t="s">
        <v>17</v>
      </c>
      <c r="B1" s="9" t="s">
        <v>18</v>
      </c>
    </row>
    <row r="2" spans="1:4">
      <c r="A2" s="17" t="s">
        <v>8</v>
      </c>
      <c r="B2" s="11" t="s">
        <v>880</v>
      </c>
    </row>
    <row r="3" spans="1:4">
      <c r="A3" s="17" t="s">
        <v>9</v>
      </c>
      <c r="B3" s="11" t="s">
        <v>881</v>
      </c>
    </row>
    <row r="4" spans="1:4">
      <c r="A4" s="17" t="s">
        <v>12</v>
      </c>
      <c r="B4" s="11" t="s">
        <v>882</v>
      </c>
    </row>
    <row r="5" spans="1:4">
      <c r="A5" s="17" t="s">
        <v>10</v>
      </c>
      <c r="B5" s="11" t="s">
        <v>883</v>
      </c>
      <c r="C5" s="9" t="s">
        <v>875</v>
      </c>
    </row>
    <row r="6" spans="1:4">
      <c r="A6" s="17" t="s">
        <v>11</v>
      </c>
      <c r="B6" s="11" t="s">
        <v>884</v>
      </c>
    </row>
    <row r="7" spans="1:4">
      <c r="A7" s="17" t="s">
        <v>879</v>
      </c>
      <c r="B7" s="11" t="s">
        <v>888</v>
      </c>
    </row>
    <row r="8" spans="1:4">
      <c r="A8" s="17" t="s">
        <v>13</v>
      </c>
      <c r="B8" s="11" t="s">
        <v>886</v>
      </c>
    </row>
    <row r="9" spans="1:4">
      <c r="A9" s="17" t="s">
        <v>14</v>
      </c>
      <c r="B9" s="11"/>
    </row>
    <row r="10" spans="1:4">
      <c r="A10" s="17" t="s">
        <v>15</v>
      </c>
      <c r="B10" s="11" t="s">
        <v>887</v>
      </c>
      <c r="D10" s="40"/>
    </row>
    <row r="11" spans="1:4">
      <c r="A11" s="17" t="s">
        <v>809</v>
      </c>
      <c r="B11" s="11" t="s">
        <v>885</v>
      </c>
    </row>
    <row r="12" spans="1:4">
      <c r="A12" s="17" t="s">
        <v>26</v>
      </c>
      <c r="B12" s="41" t="s">
        <v>891</v>
      </c>
    </row>
    <row r="13" spans="1:4">
      <c r="A13" s="17" t="s">
        <v>839</v>
      </c>
      <c r="B13" s="9" t="s">
        <v>893</v>
      </c>
    </row>
    <row r="14" spans="1:4">
      <c r="A14" s="17" t="s">
        <v>16</v>
      </c>
      <c r="B14" s="28" t="s">
        <v>896</v>
      </c>
    </row>
    <row r="15" spans="1:4">
      <c r="A15" s="17" t="s">
        <v>41</v>
      </c>
      <c r="B15" s="12" t="s">
        <v>892</v>
      </c>
      <c r="C15" s="9" t="s">
        <v>854</v>
      </c>
      <c r="D15" s="39"/>
    </row>
    <row r="16" spans="1:4">
      <c r="A16" s="17" t="s">
        <v>40</v>
      </c>
      <c r="B16" s="13" t="s">
        <v>894</v>
      </c>
      <c r="C16" s="9" t="s">
        <v>854</v>
      </c>
    </row>
    <row r="17" spans="1:34">
      <c r="A17" s="17" t="s">
        <v>811</v>
      </c>
      <c r="B17" s="42" t="s">
        <v>895</v>
      </c>
      <c r="C17" s="9" t="s">
        <v>853</v>
      </c>
    </row>
    <row r="18" spans="1:34">
      <c r="A18" s="17" t="s">
        <v>42</v>
      </c>
      <c r="B18" s="11" t="s">
        <v>889</v>
      </c>
      <c r="C18" s="9" t="s">
        <v>43</v>
      </c>
    </row>
    <row r="19" spans="1:34">
      <c r="A19" s="17" t="s">
        <v>807</v>
      </c>
      <c r="B19" s="11">
        <v>1</v>
      </c>
      <c r="C19" s="9" t="s">
        <v>43</v>
      </c>
    </row>
    <row r="20" spans="1:34">
      <c r="A20" s="17" t="s">
        <v>808</v>
      </c>
      <c r="B20" s="38">
        <v>6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5.0000000000000001E-3</v>
      </c>
      <c r="D24" s="30">
        <f>IF(Table5[[#This Row],[Mass (g)]]="","",Table5[[#This Row],[Mass (g)]]*VLOOKUP(Table5[[#This Row],[Nuclide]],Doedata,4)*37000000000)</f>
        <v>62.16</v>
      </c>
      <c r="E24" s="10" t="s">
        <v>820</v>
      </c>
      <c r="F24" s="10" t="s">
        <v>890</v>
      </c>
      <c r="G24" s="10">
        <v>30</v>
      </c>
      <c r="H24" s="10" t="s">
        <v>873</v>
      </c>
      <c r="I24" s="10"/>
      <c r="J24" s="25">
        <f>IF(Table5[[#This Row],[Activity (Bq)]]="","",Table5[[#This Row],[Activity (Bq)]]/37000000000)</f>
        <v>1.68E-9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5.0000000000000001E-3</v>
      </c>
      <c r="D25" s="30">
        <f>IF(Table5[[#This Row],[Mass (g)]]="","",Table5[[#This Row],[Mass (g)]]*VLOOKUP(Table5[[#This Row],[Nuclide]],Doedata,4)*37000000000)</f>
        <v>62.16</v>
      </c>
      <c r="E25" s="10" t="s">
        <v>820</v>
      </c>
      <c r="F25" s="10" t="s">
        <v>890</v>
      </c>
      <c r="G25" s="10">
        <v>30</v>
      </c>
      <c r="H25" s="10" t="s">
        <v>873</v>
      </c>
      <c r="I25" s="10"/>
      <c r="J25" s="25">
        <f>IF(Table5[[#This Row],[Activity (Bq)]]="","",Table5[[#This Row],[Activity (Bq)]]/37000000000)</f>
        <v>1.68E-9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5.0000000000000001E-3</v>
      </c>
      <c r="D26" s="30">
        <f>IF(Table5[[#This Row],[Mass (g)]]="","",Table5[[#This Row],[Mass (g)]]*VLOOKUP(Table5[[#This Row],[Nuclide]],Doedata,4)*37000000000)</f>
        <v>62.16</v>
      </c>
      <c r="E26" s="10" t="s">
        <v>820</v>
      </c>
      <c r="F26" s="10" t="s">
        <v>890</v>
      </c>
      <c r="G26" s="10">
        <v>30</v>
      </c>
      <c r="H26" s="10" t="s">
        <v>873</v>
      </c>
      <c r="I26" s="10"/>
      <c r="J26" s="25">
        <f>IF(Table5[[#This Row],[Activity (Bq)]]="","",Table5[[#This Row],[Activity (Bq)]]/37000000000)</f>
        <v>1.68E-9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5.0000000000000001E-3</v>
      </c>
      <c r="D27" s="30">
        <f>IF(Table5[[#This Row],[Mass (g)]]="","",Table5[[#This Row],[Mass (g)]]*VLOOKUP(Table5[[#This Row],[Nuclide]],Doedata,4)*37000000000)</f>
        <v>62.16</v>
      </c>
      <c r="E27" s="10" t="s">
        <v>820</v>
      </c>
      <c r="F27" s="10" t="s">
        <v>890</v>
      </c>
      <c r="G27" s="10">
        <v>30</v>
      </c>
      <c r="H27" s="10" t="s">
        <v>873</v>
      </c>
      <c r="I27" s="10"/>
      <c r="J27" s="25">
        <f>IF(Table5[[#This Row],[Activity (Bq)]]="","",Table5[[#This Row],[Activity (Bq)]]/37000000000)</f>
        <v>1.68E-9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5.0000000000000001E-3</v>
      </c>
      <c r="D28" s="30">
        <f>IF(Table5[[#This Row],[Mass (g)]]="","",Table5[[#This Row],[Mass (g)]]*VLOOKUP(Table5[[#This Row],[Nuclide]],Doedata,4)*37000000000)</f>
        <v>62.16</v>
      </c>
      <c r="E28" s="10" t="s">
        <v>820</v>
      </c>
      <c r="F28" s="10" t="s">
        <v>890</v>
      </c>
      <c r="G28" s="10">
        <v>30</v>
      </c>
      <c r="H28" s="10" t="s">
        <v>873</v>
      </c>
      <c r="I28" s="10"/>
      <c r="J28" s="25">
        <f>IF(Table5[[#This Row],[Activity (Bq)]]="","",Table5[[#This Row],[Activity (Bq)]]/37000000000)</f>
        <v>1.68E-9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5.0000000000000001E-3</v>
      </c>
      <c r="D29" s="30">
        <f>IF(Table5[[#This Row],[Mass (g)]]="","",Table5[[#This Row],[Mass (g)]]*VLOOKUP(Table5[[#This Row],[Nuclide]],Doedata,4)*37000000000)</f>
        <v>62.16</v>
      </c>
      <c r="E29" s="10" t="s">
        <v>820</v>
      </c>
      <c r="F29" s="10" t="s">
        <v>890</v>
      </c>
      <c r="G29" s="43">
        <v>30</v>
      </c>
      <c r="H29" s="10" t="s">
        <v>873</v>
      </c>
      <c r="I29" s="10"/>
      <c r="J29" s="25">
        <f>IF(Table5[[#This Row],[Activity (Bq)]]="","",Table5[[#This Row],[Activity (Bq)]]/37000000000)</f>
        <v>1.68E-9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0" t="str">
        <f>IF(Table5[[#This Row],[Mass (g)]]="","",Table5[[#This Row],[Mass (g)]]*VLOOKUP(Table5[[#This Row],[Nuclide]],Doedata,4)*37000000000)</f>
        <v/>
      </c>
      <c r="I30" s="10"/>
      <c r="J30" s="25" t="str">
        <f>IF(Table5[[#This Row],[Activity (Bq)]]="","",Table5[[#This Row],[Activity (Bq)]]/37000000000)</f>
        <v/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0" t="str">
        <f>IF(Table5[[#This Row],[Mass (g)]]="","",Table5[[#This Row],[Mass (g)]]*VLOOKUP(Table5[[#This Row],[Nuclide]],Doedata,4)*37000000000)</f>
        <v/>
      </c>
      <c r="I31" s="10"/>
      <c r="J31" s="25" t="str">
        <f>IF(Table5[[#This Row],[Activity (Bq)]]="","",Table5[[#This Row],[Activity (Bq)]]/37000000000)</f>
        <v/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0" t="str">
        <f>IF(Table5[[#This Row],[Mass (g)]]="","",Table5[[#This Row],[Mass (g)]]*VLOOKUP(Table5[[#This Row],[Nuclide]],Doedata,4)*37000000000)</f>
        <v/>
      </c>
      <c r="I32" s="10"/>
      <c r="J32" s="25" t="str">
        <f>IF(Table5[[#This Row],[Activity (Bq)]]="","",Table5[[#This Row],[Activity (Bq)]]/37000000000)</f>
        <v/>
      </c>
      <c r="AD32" s="29" t="s">
        <v>64</v>
      </c>
      <c r="AE32" s="17"/>
      <c r="AF32" s="17"/>
      <c r="AG32" s="17" t="s">
        <v>857</v>
      </c>
      <c r="AH32" s="17"/>
    </row>
    <row r="33" spans="3:34">
      <c r="C33" s="18"/>
      <c r="D33" s="30" t="str">
        <f>IF(Table5[[#This Row],[Mass (g)]]="","",Table5[[#This Row],[Mass (g)]]*VLOOKUP(Table5[[#This Row],[Nuclide]],Doedata,4)*37000000000)</f>
        <v/>
      </c>
      <c r="I33" s="10"/>
      <c r="J33" s="25" t="str">
        <f>IF(Table5[[#This Row],[Activity (Bq)]]="","",Table5[[#This Row],[Activity (Bq)]]/37000000000)</f>
        <v/>
      </c>
      <c r="AD33" s="29" t="s">
        <v>65</v>
      </c>
      <c r="AE33" s="17"/>
      <c r="AF33" s="17"/>
      <c r="AG33" s="17" t="s">
        <v>858</v>
      </c>
      <c r="AH33" s="17"/>
    </row>
    <row r="34" spans="3:34">
      <c r="C34" s="18"/>
      <c r="D34" s="30" t="str">
        <f>IF(Table5[[#This Row],[Mass (g)]]="","",Table5[[#This Row],[Mass (g)]]*VLOOKUP(Table5[[#This Row],[Nuclide]],Doedata,4)*37000000000)</f>
        <v/>
      </c>
      <c r="I34" s="10"/>
      <c r="J34" s="25" t="str">
        <f>IF(Table5[[#This Row],[Activity (Bq)]]="","",Table5[[#This Row],[Activity (Bq)]]/37000000000)</f>
        <v/>
      </c>
      <c r="AD34" s="29" t="s">
        <v>66</v>
      </c>
      <c r="AE34" s="17"/>
      <c r="AF34" s="17"/>
      <c r="AG34" s="17" t="s">
        <v>859</v>
      </c>
      <c r="AH34" s="17"/>
    </row>
    <row r="35" spans="3:34">
      <c r="C35" s="18"/>
      <c r="D35" s="30" t="str">
        <f>IF(Table5[[#This Row],[Mass (g)]]="","",Table5[[#This Row],[Mass (g)]]*VLOOKUP(Table5[[#This Row],[Nuclide]],Doedata,4)*37000000000)</f>
        <v/>
      </c>
      <c r="I35" s="10"/>
      <c r="J35" s="25" t="str">
        <f>IF(Table5[[#This Row],[Activity (Bq)]]="","",Table5[[#This Row],[Activity (Bq)]]/37000000000)</f>
        <v/>
      </c>
      <c r="AD35" s="29" t="s">
        <v>67</v>
      </c>
      <c r="AE35" s="17"/>
      <c r="AF35" s="17"/>
      <c r="AG35" s="17" t="s">
        <v>860</v>
      </c>
      <c r="AH35" s="17"/>
    </row>
    <row r="36" spans="3:34">
      <c r="C36" s="18"/>
      <c r="D36" s="30" t="str">
        <f>IF(Table5[[#This Row],[Mass (g)]]="","",Table5[[#This Row],[Mass (g)]]*VLOOKUP(Table5[[#This Row],[Nuclide]],Doedata,4)*37000000000)</f>
        <v/>
      </c>
      <c r="I36" s="10"/>
      <c r="J36" s="25" t="str">
        <f>IF(Table5[[#This Row],[Activity (Bq)]]="","",Table5[[#This Row],[Activity (Bq)]]/37000000000)</f>
        <v/>
      </c>
      <c r="AD36" s="29" t="s">
        <v>68</v>
      </c>
      <c r="AE36" s="17"/>
      <c r="AF36" s="17"/>
      <c r="AG36" s="17" t="s">
        <v>861</v>
      </c>
      <c r="AH36" s="17"/>
    </row>
    <row r="37" spans="3:34">
      <c r="C37" s="18"/>
      <c r="D37" s="30" t="str">
        <f>IF(Table5[[#This Row],[Mass (g)]]="","",Table5[[#This Row],[Mass (g)]]*VLOOKUP(Table5[[#This Row],[Nuclide]],Doedata,4)*37000000000)</f>
        <v/>
      </c>
      <c r="I37" s="10"/>
      <c r="J37" s="25" t="str">
        <f>IF(Table5[[#This Row],[Activity (Bq)]]="","",Table5[[#This Row],[Activity (Bq)]]/37000000000)</f>
        <v/>
      </c>
      <c r="AD37" s="29" t="s">
        <v>69</v>
      </c>
      <c r="AE37" s="17"/>
      <c r="AF37" s="17"/>
      <c r="AG37" s="17" t="s">
        <v>862</v>
      </c>
      <c r="AH37" s="17"/>
    </row>
    <row r="38" spans="3:34">
      <c r="C38" s="18"/>
      <c r="D38" s="30" t="str">
        <f>IF(Table5[[#This Row],[Mass (g)]]="","",Table5[[#This Row],[Mass (g)]]*VLOOKUP(Table5[[#This Row],[Nuclide]],Doedata,4)*37000000000)</f>
        <v/>
      </c>
      <c r="I38" s="10"/>
      <c r="J38" s="25" t="str">
        <f>IF(Table5[[#This Row],[Activity (Bq)]]="","",Table5[[#This Row],[Activity (Bq)]]/37000000000)</f>
        <v/>
      </c>
      <c r="AD38" s="29" t="s">
        <v>70</v>
      </c>
      <c r="AE38" s="17"/>
      <c r="AF38" s="17"/>
      <c r="AG38" s="17" t="s">
        <v>863</v>
      </c>
      <c r="AH38" s="17"/>
    </row>
    <row r="39" spans="3:34">
      <c r="C39" s="18"/>
      <c r="D39" s="30" t="str">
        <f>IF(Table5[[#This Row],[Mass (g)]]="","",Table5[[#This Row],[Mass (g)]]*VLOOKUP(Table5[[#This Row],[Nuclide]],Doedata,4)*37000000000)</f>
        <v/>
      </c>
      <c r="I39" s="10"/>
      <c r="J39" s="25" t="str">
        <f>IF(Table5[[#This Row],[Activity (Bq)]]="","",Table5[[#This Row],[Activity (Bq)]]/37000000000)</f>
        <v/>
      </c>
      <c r="AD39" s="29" t="s">
        <v>71</v>
      </c>
      <c r="AE39" s="17"/>
      <c r="AF39" s="17"/>
      <c r="AG39" s="17" t="s">
        <v>829</v>
      </c>
      <c r="AH39" s="17"/>
    </row>
    <row r="40" spans="3:34">
      <c r="C40" s="18"/>
      <c r="D40" s="30" t="str">
        <f>IF(Table5[[#This Row],[Mass (g)]]="","",Table5[[#This Row],[Mass (g)]]*VLOOKUP(Table5[[#This Row],[Nuclide]],Doedata,4)*37000000000)</f>
        <v/>
      </c>
      <c r="I40" s="10"/>
      <c r="J40" s="25" t="str">
        <f>IF(Table5[[#This Row],[Activity (Bq)]]="","",Table5[[#This Row],[Activity (Bq)]]/37000000000)</f>
        <v/>
      </c>
      <c r="AD40" s="29" t="s">
        <v>72</v>
      </c>
      <c r="AE40" s="17"/>
      <c r="AF40" s="17"/>
      <c r="AG40" s="17" t="s">
        <v>830</v>
      </c>
      <c r="AH40" s="17"/>
    </row>
    <row r="41" spans="3:34">
      <c r="C41" s="18"/>
      <c r="D41" s="30" t="str">
        <f>IF(Table5[[#This Row],[Mass (g)]]="","",Table5[[#This Row],[Mass (g)]]*VLOOKUP(Table5[[#This Row],[Nuclide]],Doedata,4)*37000000000)</f>
        <v/>
      </c>
      <c r="I41" s="10"/>
      <c r="J41" s="25" t="str">
        <f>IF(Table5[[#This Row],[Activity (Bq)]]="","",Table5[[#This Row],[Activity (Bq)]]/37000000000)</f>
        <v/>
      </c>
      <c r="AD41" s="29" t="s">
        <v>51</v>
      </c>
      <c r="AE41" s="17"/>
      <c r="AF41" s="17"/>
      <c r="AG41" s="17" t="s">
        <v>831</v>
      </c>
      <c r="AH41" s="17"/>
    </row>
    <row r="42" spans="3:34">
      <c r="C42" s="18"/>
      <c r="D42" s="30" t="str">
        <f>IF(Table5[[#This Row],[Mass (g)]]="","",Table5[[#This Row],[Mass (g)]]*VLOOKUP(Table5[[#This Row],[Nuclide]],Doedata,4)*37000000000)</f>
        <v/>
      </c>
      <c r="I42" s="10"/>
      <c r="J42" s="25" t="str">
        <f>IF(Table5[[#This Row],[Activity (Bq)]]="","",Table5[[#This Row],[Activity (Bq)]]/37000000000)</f>
        <v/>
      </c>
      <c r="AD42" s="29" t="s">
        <v>73</v>
      </c>
      <c r="AE42" s="17"/>
      <c r="AF42" s="17"/>
      <c r="AG42" s="17" t="s">
        <v>832</v>
      </c>
      <c r="AH42" s="17"/>
    </row>
    <row r="43" spans="3:34">
      <c r="C43" s="18"/>
      <c r="D43" s="30" t="str">
        <f>IF(Table5[[#This Row],[Mass (g)]]="","",Table5[[#This Row],[Mass (g)]]*VLOOKUP(Table5[[#This Row],[Nuclide]],Doedata,4)*37000000000)</f>
        <v/>
      </c>
      <c r="I43" s="10"/>
      <c r="J43" s="25" t="str">
        <f>IF(Table5[[#This Row],[Activity (Bq)]]="","",Table5[[#This Row],[Activity (Bq)]]/37000000000)</f>
        <v/>
      </c>
      <c r="AD43" s="29" t="s">
        <v>74</v>
      </c>
      <c r="AE43" s="17"/>
      <c r="AF43" s="17"/>
      <c r="AG43" s="17" t="s">
        <v>833</v>
      </c>
      <c r="AH43" s="17"/>
    </row>
    <row r="44" spans="3:34">
      <c r="C44" s="18"/>
      <c r="D44" s="30" t="str">
        <f>IF(Table5[[#This Row],[Mass (g)]]="","",Table5[[#This Row],[Mass (g)]]*VLOOKUP(Table5[[#This Row],[Nuclide]],Doedata,4)*37000000000)</f>
        <v/>
      </c>
      <c r="I44" s="10"/>
      <c r="J44" s="25" t="str">
        <f>IF(Table5[[#This Row],[Activity (Bq)]]="","",Table5[[#This Row],[Activity (Bq)]]/37000000000)</f>
        <v/>
      </c>
      <c r="AD44" s="29" t="s">
        <v>75</v>
      </c>
      <c r="AE44" s="17"/>
      <c r="AF44" s="17"/>
      <c r="AG44" s="17" t="s">
        <v>834</v>
      </c>
      <c r="AH44" s="17"/>
    </row>
    <row r="45" spans="3:34">
      <c r="C45" s="18"/>
      <c r="D45" s="30" t="str">
        <f>IF(Table5[[#This Row],[Mass (g)]]="","",Table5[[#This Row],[Mass (g)]]*VLOOKUP(Table5[[#This Row],[Nuclide]],Doedata,4)*37000000000)</f>
        <v/>
      </c>
      <c r="I45" s="10"/>
      <c r="J45" s="25" t="str">
        <f>IF(Table5[[#This Row],[Activity (Bq)]]="","",Table5[[#This Row],[Activity (Bq)]]/37000000000)</f>
        <v/>
      </c>
      <c r="AD45" s="29" t="s">
        <v>76</v>
      </c>
      <c r="AE45" s="17"/>
      <c r="AF45" s="17"/>
      <c r="AG45" s="17" t="s">
        <v>835</v>
      </c>
      <c r="AH45" s="17"/>
    </row>
    <row r="46" spans="3:34">
      <c r="C46" s="18"/>
      <c r="D46" s="30" t="str">
        <f>IF(Table5[[#This Row],[Mass (g)]]="","",Table5[[#This Row],[Mass (g)]]*VLOOKUP(Table5[[#This Row],[Nuclide]],Doedata,4)*37000000000)</f>
        <v/>
      </c>
      <c r="I46" s="10"/>
      <c r="J46" s="25" t="str">
        <f>IF(Table5[[#This Row],[Activity (Bq)]]="","",Table5[[#This Row],[Activity (Bq)]]/37000000000)</f>
        <v/>
      </c>
      <c r="AD46" s="29" t="s">
        <v>77</v>
      </c>
      <c r="AE46" s="17"/>
      <c r="AF46" s="17"/>
      <c r="AG46" s="17" t="s">
        <v>864</v>
      </c>
      <c r="AH46" s="17"/>
    </row>
    <row r="47" spans="3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5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3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5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5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5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5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5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5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5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5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5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5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5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5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5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 t="s">
        <v>878</v>
      </c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5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5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5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5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5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5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5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5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5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5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5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5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5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5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5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5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5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5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5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5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5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5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5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5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5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5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5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5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5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5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5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5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5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5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5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5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5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5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5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5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5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5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5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5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5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5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5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5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5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5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5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5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5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5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5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5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5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5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5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5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5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5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5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5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5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5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5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5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5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5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5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5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5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5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5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5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5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5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5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5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5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5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5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5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5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5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5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5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5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5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5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5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5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5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5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5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5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5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5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5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5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5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5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5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5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5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5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5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5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5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5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5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5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5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5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5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5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5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5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5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5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5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5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5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5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5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5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5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5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5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5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5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5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5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5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5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5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5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5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5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5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5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5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5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5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5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5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5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8 G30:G208">
      <formula1>noticetype</formula1>
    </dataValidation>
  </dataValidations>
  <pageMargins left="0.7" right="0.7" top="0.75" bottom="0.75" header="0.3" footer="0.3"/>
  <pageSetup paperSize="9" orientation="portrait" horizontalDpi="4294967292" verticalDpi="4294967292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2.5" bestFit="1" customWidth="1"/>
    <col min="2" max="2" width="13.33203125" customWidth="1"/>
    <col min="3" max="3" width="16.33203125" customWidth="1"/>
    <col min="4" max="4" width="15.83203125" customWidth="1"/>
  </cols>
  <sheetData>
    <row r="3" spans="1:4">
      <c r="B3" s="23" t="s">
        <v>845</v>
      </c>
    </row>
    <row r="4" spans="1:4">
      <c r="A4" s="23" t="s">
        <v>841</v>
      </c>
      <c r="B4" t="s">
        <v>846</v>
      </c>
      <c r="C4" t="s">
        <v>844</v>
      </c>
      <c r="D4" t="s">
        <v>848</v>
      </c>
    </row>
    <row r="5" spans="1:4">
      <c r="A5" s="24" t="s">
        <v>842</v>
      </c>
      <c r="B5" s="19"/>
      <c r="C5" s="19">
        <v>0</v>
      </c>
      <c r="D5" s="19">
        <v>0</v>
      </c>
    </row>
    <row r="6" spans="1:4">
      <c r="A6" s="24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7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2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5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6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6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6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6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6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6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6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6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6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6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6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6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6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6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6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6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6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6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6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6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6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6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6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6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6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6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6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6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6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6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6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6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6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6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6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6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6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6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6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6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6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6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6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6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6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6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6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6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6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6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6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6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6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6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6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6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6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6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6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6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6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6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6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6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6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6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6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6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6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6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6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6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6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6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6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6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6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6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6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6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6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6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6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6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6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6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6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6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6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6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6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6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6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6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6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6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6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6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6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6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6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6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6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6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6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6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6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6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6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6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6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6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6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6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6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6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6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6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6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6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6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6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6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6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6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6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6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6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6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6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6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6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6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6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6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6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6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6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6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6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6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6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6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6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6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6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6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6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6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6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6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6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6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6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6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6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6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6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6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6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6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6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6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6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6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6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6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6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6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6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6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6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6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6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7" hidden="1" customWidth="1"/>
    <col min="2" max="4" width="12.6640625" style="37" customWidth="1"/>
    <col min="5" max="5" width="16.6640625" style="37" customWidth="1"/>
    <col min="6" max="8" width="12.6640625" style="37" hidden="1" customWidth="1"/>
    <col min="9" max="16384" width="9.16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Gosia Stylo</cp:lastModifiedBy>
  <cp:lastPrinted>2010-11-18T22:52:38Z</cp:lastPrinted>
  <dcterms:created xsi:type="dcterms:W3CDTF">2010-11-12T20:51:00Z</dcterms:created>
  <dcterms:modified xsi:type="dcterms:W3CDTF">2014-12-17T13:46:17Z</dcterms:modified>
</cp:coreProperties>
</file>