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ThisWorkbook" hidePivotFieldList="1" autoCompressPictures="0"/>
  <bookViews>
    <workbookView xWindow="15300" yWindow="980" windowWidth="26320" windowHeight="18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D24" i="1"/>
  <c r="D25" i="1"/>
  <c r="D26" i="1"/>
  <c r="D27" i="1"/>
  <c r="D28" i="1"/>
  <c r="D29" i="1"/>
  <c r="D30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<sst xmlns="http://schemas.openxmlformats.org/spreadsheetml/2006/main" count="3267" uniqueCount="897">
  <si>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</si>
  <si>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</si>
  <si>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</si>
  <si>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</si>
  <si>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</si>
  <si>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</si>
  <si>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</si>
  <si>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</si>
  <si>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</si>
  <si>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</si>
  <si>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</si>
  <si>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</si>
  <si>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</si>
  <si>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</si>
  <si>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</si>
  <si>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</si>
  <si>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</si>
  <si>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</si>
  <si>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</si>
  <si>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</si>
  <si>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</si>
  <si>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</si>
  <si>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</si>
  <si>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</si>
  <si>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</si>
  <si>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</si>
  <si>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</si>
  <si>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</si>
  <si>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</si>
  <si>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</si>
  <si>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</si>
  <si>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</si>
  <si>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</si>
  <si>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</si>
  <si>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</si>
  <si>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</si>
  <si>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</si>
  <si>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</si>
  <si>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</si>
  <si>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</si>
  <si>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</si>
  <si>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</si>
  <si>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</si>
  <si>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</si>
  <si>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</si>
  <si>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</si>
  <si>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</si>
  <si>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</si>
  <si>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</si>
  <si>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</si>
  <si>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</si>
  <si>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</si>
  <si>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</si>
  <si>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</si>
  <si>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</si>
  <si>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</si>
  <si>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</si>
  <si>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</si>
  <si>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</si>
  <si>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</si>
  <si>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</si>
  <si>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</si>
  <si>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</si>
  <si>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</si>
  <si>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</si>
  <si>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</si>
  <si>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</si>
  <si>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</si>
  <si>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</si>
  <si>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</si>
  <si>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</si>
  <si>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</si>
  <si>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</si>
  <si>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</si>
  <si>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</si>
  <si>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</si>
  <si>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</si>
  <si>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</si>
  <si>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</si>
  <si>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</si>
  <si>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</si>
  <si>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</si>
  <si>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</si>
  <si>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</si>
  <si>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</si>
  <si>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</si>
  <si>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</si>
  <si>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</si>
  <si>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</si>
  <si>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</si>
  <si>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</si>
  <si>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</si>
  <si>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</si>
  <si>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</si>
  <si>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</si>
  <si>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</si>
  <si>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</si>
  <si>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</si>
  <si>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</si>
  <si>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</si>
  <si>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</si>
  <si>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</si>
  <si>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</si>
  <si>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</si>
  <si>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</si>
  <si>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</si>
  <si>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</si>
  <si>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</si>
  <si>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</si>
  <si>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</si>
  <si>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</si>
  <si>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</si>
  <si>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</si>
  <si>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</si>
  <si>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</si>
  <si>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</si>
  <si>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</si>
  <si>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</si>
  <si>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</si>
  <si>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</si>
  <si>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</si>
  <si>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</si>
  <si>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</si>
  <si>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</si>
  <si>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</si>
  <si>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</si>
  <si>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</si>
  <si>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</si>
  <si>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</si>
  <si>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</si>
  <si>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</si>
  <si>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</si>
  <si>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</si>
  <si>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</si>
  <si>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</si>
  <si>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</si>
  <si>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</si>
  <si>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</si>
  <si>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</si>
  <si>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</si>
  <si>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</si>
  <si>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</si>
  <si>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</si>
  <si>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</si>
  <si>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</si>
  <si>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</si>
  <si>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</si>
  <si>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</si>
  <si>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</si>
  <si>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</si>
  <si>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</si>
  <si>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</si>
  <si>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</si>
  <si>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</si>
  <si>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</si>
  <si>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</si>
  <si>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</si>
  <si>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</si>
  <si>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</si>
  <si>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</si>
  <si>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</si>
  <si>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</si>
  <si>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</si>
  <si>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</si>
  <si>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</si>
  <si>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</si>
  <si>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</si>
  <si>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</si>
  <si>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</si>
  <si>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</si>
  <si>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</si>
  <si>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</si>
  <si>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</si>
  <si>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</si>
  <si>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</si>
  <si>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</si>
  <si>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</si>
  <si>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</si>
  <si>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</si>
  <si>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</si>
  <si>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</si>
  <si>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</si>
  <si>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</si>
  <si>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</si>
  <si>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</si>
  <si>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</si>
  <si>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</si>
  <si>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</si>
  <si>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</si>
  <si>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</si>
  <si>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</si>
  <si>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</si>
  <si>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</si>
  <si>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</si>
  <si>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</si>
  <si>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</si>
  <si>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</si>
  <si>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</si>
  <si>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</si>
  <si>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</si>
  <si>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</si>
  <si>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</si>
  <si>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</si>
  <si>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</si>
  <si>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</si>
  <si>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</si>
  <si>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</si>
  <si>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</si>
  <si>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</si>
  <si>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</si>
  <si>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</si>
  <si>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</si>
  <si>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</si>
  <si>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</si>
  <si>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</si>
  <si>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</si>
  <si>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</si>
  <si>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</si>
  <si>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</si>
  <si>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</si>
  <si>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</si>
  <si>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</si>
  <si>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</si>
  <si>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</si>
  <si>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</si>
  <si>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</si>
  <si>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</si>
  <si>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</si>
  <si>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</si>
  <si>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</si>
  <si>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</si>
  <si>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</si>
  <si>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</si>
  <si>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</si>
  <si>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</si>
  <si>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</si>
  <si>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</si>
  <si>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</si>
  <si>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</si>
  <si>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</si>
  <si>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</si>
  <si>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</si>
  <si>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</si>
  <si>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</si>
  <si>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</si>
  <si>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</si>
  <si>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</si>
  <si>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</si>
  <si>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</si>
  <si>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</si>
  <si>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</si>
  <si>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</si>
  <si>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</si>
  <si>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</si>
  <si>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</si>
  <si>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</si>
  <si>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</si>
  <si>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</si>
  <si>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</si>
  <si>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</si>
  <si>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</si>
  <si>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</si>
  <si>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</si>
  <si>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</si>
  <si>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</si>
  <si>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</si>
  <si>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</si>
  <si>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</si>
  <si>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</si>
  <si>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</si>
  <si>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</si>
  <si>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</si>
  <si>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</si>
  <si>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</si>
  <si>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</si>
  <si>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</si>
  <si>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</si>
  <si>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</si>
  <si>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</si>
  <si>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</si>
  <si>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</si>
  <si>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</si>
  <si>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</si>
  <si>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</si>
  <si>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</si>
  <si>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</si>
  <si>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</si>
  <si>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</si>
  <si>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</si>
  <si>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</si>
  <si>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</si>
  <si>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</si>
  <si>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</si>
  <si>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</si>
  <si>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</si>
  <si>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</si>
  <si>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</si>
  <si>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</si>
  <si>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</si>
  <si>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</si>
  <si>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</si>
  <si>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</si>
  <si>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</si>
  <si>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</si>
  <si>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</si>
  <si>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</si>
  <si>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</si>
  <si>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</si>
  <si>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</si>
  <si>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</si>
  <si>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</si>
  <si>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</si>
  <si>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</si>
  <si>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</si>
  <si>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</si>
  <si>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</si>
  <si>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</si>
  <si>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</si>
  <si>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</si>
  <si>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</si>
  <si>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</si>
  <si>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</si>
  <si>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</si>
  <si>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</si>
  <si>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</si>
  <si>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</si>
  <si>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</si>
  <si>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</si>
  <si>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</si>
  <si>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</si>
  <si>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</si>
  <si>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</si>
  <si>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</si>
  <si>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</si>
  <si>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</si>
  <si>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</si>
  <si>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</si>
  <si>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</si>
  <si>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</si>
  <si>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</si>
  <si>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</si>
  <si>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</si>
  <si>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</si>
  <si>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</si>
  <si>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</si>
  <si>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</si>
  <si>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</si>
  <si>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</si>
  <si>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</si>
  <si>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</si>
  <si>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</si>
  <si>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</si>
  <si>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</si>
  <si>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</si>
  <si>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</si>
  <si>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</si>
  <si>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</si>
  <si>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</si>
  <si>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</si>
  <si>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</si>
  <si>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</si>
  <si>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</si>
  <si>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</si>
  <si>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</si>
  <si>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</si>
  <si>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</si>
  <si>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</si>
  <si>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</si>
  <si>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</si>
  <si>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</si>
  <si>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</si>
  <si>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</si>
  <si>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</si>
  <si>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</si>
  <si>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</si>
  <si>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</si>
  <si>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</si>
  <si>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</si>
  <si>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</si>
  <si>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</si>
  <si>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</si>
  <si>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</si>
  <si>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</si>
  <si>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</si>
  <si>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</si>
  <si>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</si>
  <si>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</si>
  <si>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</si>
  <si>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</si>
  <si>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</si>
  <si>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</si>
  <si>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</si>
  <si>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</si>
  <si>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</si>
  <si>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</si>
  <si>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</si>
  <si>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</si>
  <si>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</si>
  <si>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</si>
  <si>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</si>
  <si>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</si>
  <si>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</si>
  <si>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</si>
  <si>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</si>
  <si>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</si>
  <si>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</si>
  <si>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</si>
  <si>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</si>
  <si>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</si>
  <si>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</si>
  <si>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</si>
  <si>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</si>
  <si>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</si>
  <si>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</si>
  <si>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</si>
  <si>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</si>
  <si>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</si>
  <si>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</si>
  <si>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</si>
  <si>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</si>
  <si>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</si>
  <si>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</si>
  <si>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</si>
  <si>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</si>
  <si>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</si>
  <si>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</si>
  <si>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</si>
  <si>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</si>
  <si>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</si>
  <si>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</si>
  <si>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</si>
  <si>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</si>
  <si>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</si>
  <si>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</si>
  <si>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</si>
  <si>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</si>
  <si>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</si>
  <si>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</si>
  <si>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</si>
  <si>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</si>
  <si>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</si>
  <si>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</si>
  <si>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</si>
  <si>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</si>
  <si>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</si>
  <si>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</si>
  <si>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</si>
  <si>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</si>
  <si>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</si>
  <si>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</si>
  <si>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</si>
  <si>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</si>
  <si>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</si>
  <si>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</si>
  <si>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</si>
  <si>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</si>
  <si>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</si>
  <si>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</si>
  <si>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</si>
  <si>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</si>
  <si>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</si>
  <si>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</si>
  <si>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</si>
  <si>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</si>
  <si>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</si>
  <si>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</si>
  <si>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</si>
  <si>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</si>
  <si>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</si>
  <si>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</si>
  <si>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</si>
  <si>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</si>
  <si>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</si>
  <si>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</si>
  <si>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</si>
  <si>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</si>
  <si>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</si>
  <si>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</si>
  <si>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</si>
  <si>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</si>
  <si>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</si>
  <si>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</si>
  <si>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</si>
  <si>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</si>
  <si>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</si>
  <si>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</si>
  <si>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</si>
  <si>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</si>
  <si>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</si>
  <si>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</si>
  <si>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</si>
  <si>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</si>
  <si>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</si>
  <si>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</si>
  <si>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</si>
  <si>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</si>
  <si>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</si>
  <si>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</si>
  <si>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</si>
  <si>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</si>
  <si>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</si>
  <si>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</si>
  <si>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</si>
  <si>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</si>
  <si>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</si>
  <si>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</si>
  <si>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</si>
  <si>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</si>
  <si>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</si>
  <si>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</si>
  <si>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</si>
  <si>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</si>
  <si>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</si>
  <si>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</si>
  <si>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</si>
  <si>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</si>
  <si>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</si>
  <si>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</si>
  <si>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</si>
  <si>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</si>
  <si>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</si>
  <si>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</si>
  <si>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</si>
  <si>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</si>
  <si>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</si>
  <si>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</si>
  <si>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</si>
  <si>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</si>
  <si>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</si>
  <si>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</si>
  <si>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</si>
  <si>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</si>
  <si>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</si>
  <si>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</si>
  <si>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</si>
  <si>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</si>
  <si>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</si>
  <si>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</si>
  <si>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</si>
  <si>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</si>
  <si>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</si>
  <si>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</si>
  <si>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</si>
  <si>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</si>
  <si>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</si>
  <si>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</si>
  <si>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</si>
  <si>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</si>
  <si>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</si>
  <si>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</si>
  <si>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</si>
  <si>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</si>
  <si>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</si>
  <si>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</si>
  <si>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</si>
  <si>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</si>
  <si>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</si>
  <si>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</si>
  <si>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</si>
  <si>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</si>
  <si>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</si>
  <si>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</si>
  <si>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</si>
  <si>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</si>
  <si>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</si>
  <si>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</si>
  <si>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</si>
  <si>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</si>
  <si>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</si>
  <si>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</si>
  <si>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</si>
  <si>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</si>
  <si>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</si>
  <si>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</si>
  <si>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</si>
  <si>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</si>
  <si>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</si>
  <si>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</si>
  <si>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</si>
  <si>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</si>
  <si>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</si>
  <si>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</si>
  <si>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</si>
  <si>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</si>
  <si>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</si>
  <si>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</si>
  <si>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</si>
  <si>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</si>
  <si>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</si>
  <si>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</si>
  <si>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</si>
  <si>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</si>
  <si>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</si>
  <si>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</si>
  <si>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</si>
  <si>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</si>
  <si>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</si>
  <si>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</si>
  <si>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</si>
  <si>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</si>
  <si>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</si>
  <si>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</si>
  <si>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</si>
  <si>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</si>
  <si>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</si>
  <si>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</si>
  <si>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</si>
  <si>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</si>
  <si>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</si>
  <si>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</si>
  <si>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</si>
  <si>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</si>
  <si>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</si>
  <si>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</si>
  <si>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</si>
  <si>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</si>
  <si>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</si>
  <si>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</si>
  <si>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</si>
  <si>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</si>
  <si>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</si>
  <si>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</si>
  <si>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</si>
  <si>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</si>
  <si>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</si>
  <si>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</si>
  <si>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</si>
  <si>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</si>
  <si>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</si>
  <si>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</si>
  <si>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</si>
  <si>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</si>
  <si>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</si>
  <si>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</si>
  <si>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</si>
  <si>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</si>
  <si>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</si>
  <si>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</si>
  <si>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</si>
  <si>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</si>
  <si>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</si>
  <si>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</si>
  <si>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</si>
  <si>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</si>
  <si>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</si>
  <si>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</si>
  <si>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</si>
  <si>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</si>
  <si>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</si>
  <si>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</si>
  <si>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</si>
  <si>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</si>
  <si>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</si>
  <si>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</si>
  <si>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</si>
  <si>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</si>
  <si>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</si>
  <si>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</si>
  <si>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</si>
  <si>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</si>
  <si>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</si>
  <si>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</si>
  <si>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</si>
  <si>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</si>
  <si>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</si>
  <si>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</si>
  <si>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</si>
  <si>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</si>
  <si>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</si>
  <si>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</si>
  <si>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</si>
  <si>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</si>
  <si>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</si>
  <si>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</si>
  <si>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</si>
  <si>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</si>
  <si>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</si>
  <si>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</si>
  <si>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</si>
  <si>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</si>
  <si>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</si>
  <si>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</si>
  <si>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</si>
  <si>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</si>
  <si>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</si>
  <si>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</si>
  <si>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</si>
  <si>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</si>
  <si>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</si>
  <si>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</si>
  <si>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</si>
  <si>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</si>
  <si>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</si>
  <si>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</si>
  <si>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</si>
  <si>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</si>
  <si>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</si>
  <si>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</si>
  <si>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</si>
  <si>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</si>
  <si>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</si>
  <si>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</si>
  <si>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</si>
  <si>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</si>
  <si>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</si>
  <si>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</si>
  <si>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</si>
  <si>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</si>
  <si>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</si>
  <si>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</si>
  <si>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</si>
  <si>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</si>
  <si>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</si>
  <si>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</si>
  <si>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</si>
  <si>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</si>
  <si>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</si>
  <si>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</si>
  <si>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</si>
  <si>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</si>
  <si>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</si>
  <si>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</si>
  <si>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</si>
  <si>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</si>
  <si>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</si>
  <si>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</si>
  <si>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</si>
  <si>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</si>
  <si>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</si>
  <si>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</si>
  <si>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</si>
  <si>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</si>
  <si>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</si>
  <si>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</si>
  <si>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</si>
  <si>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</si>
  <si>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</si>
  <si>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</si>
  <si>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</si>
  <si>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</si>
  <si>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</si>
  <si>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</si>
  <si>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</si>
  <si>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</si>
  <si>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</si>
  <si>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</si>
  <si>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</si>
  <si>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</si>
  <si>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</si>
  <si>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</si>
  <si>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</si>
  <si>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</si>
  <si>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</si>
  <si>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</si>
  <si>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</si>
  <si>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</si>
  <si>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</si>
  <si>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</si>
  <si>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</si>
  <si>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</si>
  <si>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</si>
  <si>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</si>
  <si>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</si>
  <si>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</si>
  <si>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</si>
  <si>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</si>
  <si>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</si>
  <si>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</si>
  <si>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</si>
  <si>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</si>
  <si>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</si>
  <si>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</si>
  <si>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</si>
  <si>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</si>
  <si>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</si>
  <si>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</si>
  <si>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</si>
  <si>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</si>
  <si>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</si>
  <si>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</si>
  <si>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</si>
  <si>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</si>
  <si>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</si>
  <si>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</si>
  <si>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</si>
  <si>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</si>
  <si>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</si>
  <si>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</si>
  <si>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</si>
  <si>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</si>
  <si>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</si>
  <si>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</si>
  <si>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</si>
  <si>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</si>
  <si>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</si>
  <si>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</si>
  <si>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</si>
  <si>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</si>
  <si>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</si>
  <si>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</si>
  <si>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</si>
  <si>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</si>
  <si>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</si>
  <si>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</si>
  <si>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</si>
  <si>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</si>
  <si>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</si>
  <si>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</si>
  <si>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</si>
  <si>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</si>
  <si>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</si>
  <si>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</si>
  <si>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</si>
  <si>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</si>
  <si>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</si>
  <si>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</si>
  <si>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</si>
  <si>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</si>
  <si>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</si>
  <si>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</si>
  <si>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</si>
  <si>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</si>
  <si>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</si>
  <si>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</si>
  <si>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</si>
  <si>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</si>
  <si>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</si>
  <si>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</si>
  <si>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</si>
  <si>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</si>
  <si>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</si>
  <si>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</si>
  <si>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</si>
  <si>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</si>
  <si>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</si>
  <si>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</si>
  <si>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</si>
  <si>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</si>
  <si>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</si>
  <si>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</si>
  <si>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</si>
  <si>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</si>
  <si>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</si>
  <si>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</si>
  <si>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</si>
  <si>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</si>
  <si>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</si>
  <si>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</si>
  <si>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</si>
  <si>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</si>
  <si>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</si>
  <si>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</si>
  <si>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</si>
  <si>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</si>
  <si>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</si>
  <si>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</si>
  <si>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</si>
  <si>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</si>
  <si>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</si>
  <si>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</si>
  <si>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</si>
  <si>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</si>
  <si>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</si>
  <si>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</si>
  <si>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</si>
  <si>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</si>
  <si>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</si>
  <si>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</si>
  <si>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</si>
  <si>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</si>
  <si>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</si>
  <si>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</si>
  <si>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</si>
  <si>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</si>
  <si>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</si>
  <si>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</si>
  <si>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</si>
  <si>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</si>
  <si>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</si>
  <si>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</si>
  <si>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</si>
  <si>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</si>
  <si>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</si>
  <si>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</si>
  <si>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</si>
  <si>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</si>
  <si>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</si>
  <si>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</si>
  <si>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</si>
  <si>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</si>
  <si>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</si>
  <si>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</si>
  <si>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</si>
  <si>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17.12.2014</t>
  </si>
  <si>
    <t>3962B</t>
  </si>
  <si>
    <t>20th January 2015</t>
  </si>
  <si>
    <t>22nd January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</si>
</sst>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25">
    <cellStyle name="Accent1" xfId="1" builtinId="29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G24" sqref="G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 t="s">
        <v>894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 t="s">
        <v>895</v>
      </c>
      <c r="C16" s="9" t="s">
        <v>854</v>
      </c>
    </row>
    <row r="17" spans="1:34">
      <c r="A17" s="17" t="s">
        <v>811</v>
      </c>
      <c r="B17" s="13" t="s">
        <v>896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  <c r="E19" s="42"/>
    </row>
    <row r="20" spans="1:34">
      <c r="A20" s="17" t="s">
        <v>808</v>
      </c>
      <c r="B20" s="38">
        <v>2</v>
      </c>
      <c r="E20" s="42">
        <f>SUM(D24:D32)</f>
        <v>372.95999999999992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5.0000000000000001E-3</v>
      </c>
      <c r="D24" s="30">
        <f>IF(Table5[[#This Row],[Mass (g)]]="","",Table5[[#This Row],[Mass (g)]]*VLOOKUP(Table5[[#This Row],[Nuclide]],Doedata,4)*37000000000)</f>
        <v>62.16</v>
      </c>
      <c r="E24" s="10" t="s">
        <v>820</v>
      </c>
      <c r="F24" s="10" t="s">
        <v>891</v>
      </c>
      <c r="G24" s="10">
        <v>30</v>
      </c>
      <c r="H24" s="10" t="s">
        <v>836</v>
      </c>
      <c r="I24" s="10"/>
      <c r="J24" s="25">
        <f>IF(Table5[[#This Row],[Activity (Bq)]]="","",Table5[[#This Row],[Activity (Bq)]]/37000000000)</f>
        <v>1.68E-9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5.0000000000000001E-3</v>
      </c>
      <c r="D25" s="30">
        <f>IF(Table5[[#This Row],[Mass (g)]]="","",Table5[[#This Row],[Mass (g)]]*VLOOKUP(Table5[[#This Row],[Nuclide]],Doedata,4)*37000000000)</f>
        <v>62.16</v>
      </c>
      <c r="E25" s="10" t="s">
        <v>820</v>
      </c>
      <c r="F25" s="10" t="s">
        <v>891</v>
      </c>
      <c r="G25" s="10">
        <v>30</v>
      </c>
      <c r="H25" s="10" t="s">
        <v>836</v>
      </c>
      <c r="I25" s="10"/>
      <c r="J25" s="25">
        <f>IF(Table5[[#This Row],[Activity (Bq)]]="","",Table5[[#This Row],[Activity (Bq)]]/37000000000)</f>
        <v>1.68E-9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5.0000000000000001E-3</v>
      </c>
      <c r="D26" s="30">
        <f>IF(Table5[[#This Row],[Mass (g)]]="","",Table5[[#This Row],[Mass (g)]]*VLOOKUP(Table5[[#This Row],[Nuclide]],Doedata,4)*37000000000)</f>
        <v>62.16</v>
      </c>
      <c r="E26" s="10" t="s">
        <v>820</v>
      </c>
      <c r="F26" s="10" t="s">
        <v>891</v>
      </c>
      <c r="G26" s="10">
        <v>30</v>
      </c>
      <c r="H26" s="10" t="s">
        <v>836</v>
      </c>
      <c r="I26" s="10"/>
      <c r="J26" s="25">
        <f>IF(Table5[[#This Row],[Activity (Bq)]]="","",Table5[[#This Row],[Activity (Bq)]]/37000000000)</f>
        <v>1.68E-9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5.0000000000000001E-3</v>
      </c>
      <c r="D27" s="30">
        <f>IF(Table5[[#This Row],[Mass (g)]]="","",Table5[[#This Row],[Mass (g)]]*VLOOKUP(Table5[[#This Row],[Nuclide]],Doedata,4)*37000000000)</f>
        <v>62.16</v>
      </c>
      <c r="E27" s="10" t="s">
        <v>820</v>
      </c>
      <c r="F27" s="10" t="s">
        <v>891</v>
      </c>
      <c r="G27" s="10">
        <v>30</v>
      </c>
      <c r="H27" s="10" t="s">
        <v>836</v>
      </c>
      <c r="I27" s="10"/>
      <c r="J27" s="25">
        <f>IF(Table5[[#This Row],[Activity (Bq)]]="","",Table5[[#This Row],[Activity (Bq)]]/37000000000)</f>
        <v>1.68E-9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5.0000000000000001E-3</v>
      </c>
      <c r="D28" s="30">
        <f>IF(Table5[[#This Row],[Mass (g)]]="","",Table5[[#This Row],[Mass (g)]]*VLOOKUP(Table5[[#This Row],[Nuclide]],Doedata,4)*37000000000)</f>
        <v>62.16</v>
      </c>
      <c r="E28" s="10" t="s">
        <v>820</v>
      </c>
      <c r="F28" s="10" t="s">
        <v>891</v>
      </c>
      <c r="G28" s="10">
        <v>30</v>
      </c>
      <c r="H28" s="10" t="s">
        <v>836</v>
      </c>
      <c r="I28" s="10"/>
      <c r="J28" s="25">
        <f>IF(Table5[[#This Row],[Activity (Bq)]]="","",Table5[[#This Row],[Activity (Bq)]]/37000000000)</f>
        <v>1.68E-9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5.0000000000000001E-3</v>
      </c>
      <c r="D29" s="30">
        <f>IF(Table5[[#This Row],[Mass (g)]]="","",Table5[[#This Row],[Mass (g)]]*VLOOKUP(Table5[[#This Row],[Nuclide]],Doedata,4)*37000000000)</f>
        <v>62.16</v>
      </c>
      <c r="E29" s="10" t="s">
        <v>820</v>
      </c>
      <c r="F29" s="10" t="s">
        <v>891</v>
      </c>
      <c r="G29" s="10">
        <v>30</v>
      </c>
      <c r="H29" s="10" t="s">
        <v>836</v>
      </c>
      <c r="I29" s="10"/>
      <c r="J29" s="25">
        <f>IF(Table5[[#This Row],[Activity (Bq)]]="","",Table5[[#This Row],[Activity (Bq)]]/37000000000)</f>
        <v>1.68E-9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scale="42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2013-11-28T10:34:31Z</cp:lastPrinted>
  <dcterms:created xsi:type="dcterms:W3CDTF">2010-11-12T20:51:00Z</dcterms:created>
  <dcterms:modified xsi:type="dcterms:W3CDTF">2014-12-17T13:46:15Z</dcterms:modified>
</cp:coreProperties>
</file>