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8920" yWindow="0" windowWidth="28040" windowHeight="189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7" i="1"/>
  <c r="D30" i="1"/>
  <c r="D31" i="1"/>
  <c r="E19" i="1"/>
  <c r="D24" i="1"/>
  <c r="D25" i="1"/>
  <c r="D26" i="1"/>
  <c r="D27" i="1"/>
  <c r="D28" i="1"/>
  <c r="D2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<sst xmlns="http://schemas.openxmlformats.org/spreadsheetml/2006/main" count="3282" uniqueCount="896">
  <si>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</si>
  <si>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</si>
  <si>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</si>
  <si>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</si>
  <si>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</si>
  <si>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</si>
  <si>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</si>
  <si>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</si>
  <si>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</si>
  <si>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</si>
  <si>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</si>
  <si>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</si>
  <si>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</si>
  <si>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</si>
  <si>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</si>
  <si>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</si>
  <si>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</si>
  <si>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</si>
  <si>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</si>
  <si>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</si>
  <si>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</si>
  <si>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</si>
  <si>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</si>
  <si>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</si>
  <si>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</si>
  <si>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</si>
  <si>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</si>
  <si>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</si>
  <si>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</si>
  <si>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</si>
  <si>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</si>
  <si>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</si>
  <si>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</si>
  <si>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</si>
  <si>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</si>
  <si>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</si>
  <si>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</si>
  <si>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</si>
  <si>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</si>
  <si>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</si>
  <si>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</si>
  <si>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</si>
  <si>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</si>
  <si>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</si>
  <si>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</si>
  <si>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</si>
  <si>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</si>
  <si>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</si>
  <si>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</si>
  <si>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</si>
  <si>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</si>
  <si>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</si>
  <si>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</si>
  <si>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</si>
  <si>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</si>
  <si>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</si>
  <si>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</si>
  <si>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</si>
  <si>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</si>
  <si>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</si>
  <si>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</si>
  <si>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</si>
  <si>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</si>
  <si>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</si>
  <si>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</si>
  <si>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</si>
  <si>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</si>
  <si>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</si>
  <si>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</si>
  <si>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</si>
  <si>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</si>
  <si>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</si>
  <si>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</si>
  <si>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</si>
  <si>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</si>
  <si>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</si>
  <si>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</si>
  <si>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</si>
  <si>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</si>
  <si>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</si>
  <si>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</si>
  <si>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</si>
  <si>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</si>
  <si>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</si>
  <si>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</si>
  <si>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</si>
  <si>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</si>
  <si>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</si>
  <si>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</si>
  <si>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</si>
  <si>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</si>
  <si>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</si>
  <si>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</si>
  <si>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</si>
  <si>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</si>
  <si>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</si>
  <si>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</si>
  <si>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</si>
  <si>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</si>
  <si>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</si>
  <si>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</si>
  <si>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</si>
  <si>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</si>
  <si>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</si>
  <si>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</si>
  <si>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</si>
  <si>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</si>
  <si>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</si>
  <si>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</si>
  <si>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</si>
  <si>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</si>
  <si>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</si>
  <si>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</si>
  <si>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</si>
  <si>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</si>
  <si>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</si>
  <si>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</si>
  <si>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</si>
  <si>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</si>
  <si>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</si>
  <si>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</si>
  <si>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</si>
  <si>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</si>
  <si>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</si>
  <si>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</si>
  <si>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</si>
  <si>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</si>
  <si>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</si>
  <si>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</si>
  <si>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</si>
  <si>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</si>
  <si>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</si>
  <si>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</si>
  <si>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</si>
  <si>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</si>
  <si>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</si>
  <si>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</si>
  <si>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</si>
  <si>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</si>
  <si>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</si>
  <si>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</si>
  <si>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</si>
  <si>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</si>
  <si>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</si>
  <si>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</si>
  <si>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</si>
  <si>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</si>
  <si>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</si>
  <si>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</si>
  <si>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</si>
  <si>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</si>
  <si>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</si>
  <si>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</si>
  <si>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</si>
  <si>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</si>
  <si>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</si>
  <si>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</si>
  <si>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</si>
  <si>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</si>
  <si>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</si>
  <si>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</si>
  <si>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</si>
  <si>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</si>
  <si>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</si>
  <si>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</si>
  <si>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</si>
  <si>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</si>
  <si>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</si>
  <si>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</si>
  <si>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</si>
  <si>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</si>
  <si>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</si>
  <si>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</si>
  <si>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</si>
  <si>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</si>
  <si>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</si>
  <si>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</si>
  <si>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</si>
  <si>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</si>
  <si>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</si>
  <si>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</si>
  <si>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</si>
  <si>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</si>
  <si>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</si>
  <si>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</si>
  <si>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</si>
  <si>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</si>
  <si>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</si>
  <si>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</si>
  <si>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</si>
  <si>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</si>
  <si>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</si>
  <si>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</si>
  <si>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</si>
  <si>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</si>
  <si>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</si>
  <si>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</si>
  <si>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</si>
  <si>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</si>
  <si>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</si>
  <si>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</si>
  <si>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</si>
  <si>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</si>
  <si>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</si>
  <si>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</si>
  <si>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</si>
  <si>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</si>
  <si>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</si>
  <si>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</si>
  <si>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</si>
  <si>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</si>
  <si>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</si>
  <si>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</si>
  <si>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</si>
  <si>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</si>
  <si>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</si>
  <si>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</si>
  <si>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</si>
  <si>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</si>
  <si>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</si>
  <si>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</si>
  <si>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</si>
  <si>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</si>
  <si>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</si>
  <si>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</si>
  <si>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</si>
  <si>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</si>
  <si>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</si>
  <si>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</si>
  <si>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</si>
  <si>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</si>
  <si>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</si>
  <si>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</si>
  <si>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</si>
  <si>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</si>
  <si>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</si>
  <si>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</si>
  <si>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</si>
  <si>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</si>
  <si>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</si>
  <si>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</si>
  <si>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</si>
  <si>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</si>
  <si>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</si>
  <si>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</si>
  <si>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</si>
  <si>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</si>
  <si>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</si>
  <si>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</si>
  <si>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</si>
  <si>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</si>
  <si>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</si>
  <si>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</si>
  <si>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</si>
  <si>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</si>
  <si>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</si>
  <si>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</si>
  <si>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</si>
  <si>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</si>
  <si>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</si>
  <si>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</si>
  <si>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</si>
  <si>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</si>
  <si>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</si>
  <si>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</si>
  <si>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</si>
  <si>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</si>
  <si>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</si>
  <si>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</si>
  <si>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</si>
  <si>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</si>
  <si>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</si>
  <si>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</si>
  <si>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</si>
  <si>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</si>
  <si>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</si>
  <si>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</si>
  <si>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</si>
  <si>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</si>
  <si>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</si>
  <si>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</si>
  <si>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</si>
  <si>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</si>
  <si>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</si>
  <si>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</si>
  <si>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</si>
  <si>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</si>
  <si>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</si>
  <si>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</si>
  <si>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</si>
  <si>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</si>
  <si>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</si>
  <si>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</si>
  <si>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</si>
  <si>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</si>
  <si>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</si>
  <si>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</si>
  <si>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</si>
  <si>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</si>
  <si>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</si>
  <si>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</si>
  <si>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</si>
  <si>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</si>
  <si>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</si>
  <si>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</si>
  <si>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</si>
  <si>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</si>
  <si>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</si>
  <si>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</si>
  <si>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</si>
  <si>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</si>
  <si>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</si>
  <si>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</si>
  <si>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</si>
  <si>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</si>
  <si>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</si>
  <si>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</si>
  <si>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</si>
  <si>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</si>
  <si>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</si>
  <si>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</si>
  <si>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</si>
  <si>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</si>
  <si>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</si>
  <si>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</si>
  <si>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</si>
  <si>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</si>
  <si>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</si>
  <si>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</si>
  <si>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</si>
  <si>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</si>
  <si>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</si>
  <si>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</si>
  <si>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</si>
  <si>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</si>
  <si>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</si>
  <si>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</si>
  <si>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</si>
  <si>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</si>
  <si>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</si>
  <si>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</si>
  <si>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</si>
  <si>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</si>
  <si>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</si>
  <si>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</si>
  <si>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</si>
  <si>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</si>
  <si>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</si>
  <si>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</si>
  <si>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</si>
  <si>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</si>
  <si>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</si>
  <si>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</si>
  <si>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</si>
  <si>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</si>
  <si>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</si>
  <si>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</si>
  <si>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</si>
  <si>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</si>
  <si>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</si>
  <si>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</si>
  <si>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</si>
  <si>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</si>
  <si>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</si>
  <si>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</si>
  <si>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</si>
  <si>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</si>
  <si>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</si>
  <si>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</si>
  <si>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</si>
  <si>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</si>
  <si>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</si>
  <si>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</si>
  <si>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</si>
  <si>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</si>
  <si>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</si>
  <si>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</si>
  <si>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</si>
  <si>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</si>
  <si>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</si>
  <si>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</si>
  <si>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</si>
  <si>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</si>
  <si>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</si>
  <si>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</si>
  <si>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</si>
  <si>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</si>
  <si>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</si>
  <si>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</si>
  <si>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</si>
  <si>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</si>
  <si>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</si>
  <si>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</si>
  <si>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</si>
  <si>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</si>
  <si>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</si>
  <si>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</si>
  <si>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</si>
  <si>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</si>
  <si>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</si>
  <si>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</si>
  <si>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</si>
  <si>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</si>
  <si>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</si>
  <si>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</si>
  <si>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</si>
  <si>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</si>
  <si>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</si>
  <si>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</si>
  <si>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</si>
  <si>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</si>
  <si>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</si>
  <si>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</si>
  <si>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</si>
  <si>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</si>
  <si>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</si>
  <si>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</si>
  <si>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</si>
  <si>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</si>
  <si>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</si>
  <si>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</si>
  <si>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</si>
  <si>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</si>
  <si>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</si>
  <si>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</si>
  <si>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</si>
  <si>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</si>
  <si>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</si>
  <si>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</si>
  <si>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</si>
  <si>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</si>
  <si>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</si>
  <si>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</si>
  <si>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</si>
  <si>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</si>
  <si>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</si>
  <si>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</si>
  <si>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</si>
  <si>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</si>
  <si>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</si>
  <si>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</si>
  <si>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</si>
  <si>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</si>
  <si>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</si>
  <si>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</si>
  <si>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</si>
  <si>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</si>
  <si>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</si>
  <si>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</si>
  <si>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</si>
  <si>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</si>
  <si>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</si>
  <si>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</si>
  <si>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</si>
  <si>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</si>
  <si>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</si>
  <si>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</si>
  <si>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</si>
  <si>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</si>
  <si>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</si>
  <si>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</si>
  <si>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</si>
  <si>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</si>
  <si>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</si>
  <si>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</si>
  <si>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</si>
  <si>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</si>
  <si>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</si>
  <si>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</si>
  <si>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</si>
  <si>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</si>
  <si>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</si>
  <si>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</si>
  <si>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</si>
  <si>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</si>
  <si>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</si>
  <si>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</si>
  <si>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</si>
  <si>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</si>
  <si>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</si>
  <si>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</si>
  <si>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</si>
  <si>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</si>
  <si>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</si>
  <si>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</si>
  <si>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</si>
  <si>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</si>
  <si>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</si>
  <si>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</si>
  <si>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</si>
  <si>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</si>
  <si>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</si>
  <si>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</si>
  <si>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</si>
  <si>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</si>
  <si>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</si>
  <si>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</si>
  <si>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</si>
  <si>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</si>
  <si>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</si>
  <si>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</si>
  <si>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</si>
  <si>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</si>
  <si>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</si>
  <si>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</si>
  <si>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</si>
  <si>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</si>
  <si>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</si>
  <si>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</si>
  <si>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</si>
  <si>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</si>
  <si>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</si>
  <si>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</si>
  <si>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</si>
  <si>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</si>
  <si>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</si>
  <si>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</si>
  <si>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</si>
  <si>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</si>
  <si>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</si>
  <si>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</si>
  <si>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</si>
  <si>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</si>
  <si>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</si>
  <si>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</si>
  <si>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</si>
  <si>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</si>
  <si>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</si>
  <si>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</si>
  <si>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</si>
  <si>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</si>
  <si>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</si>
  <si>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</si>
  <si>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</si>
  <si>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</si>
  <si>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</si>
  <si>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</si>
  <si>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</si>
  <si>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</si>
  <si>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</si>
  <si>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</si>
  <si>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</si>
  <si>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</si>
  <si>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</si>
  <si>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</si>
  <si>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</si>
  <si>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</si>
  <si>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</si>
  <si>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</si>
  <si>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</si>
  <si>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</si>
  <si>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</si>
  <si>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</si>
  <si>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</si>
  <si>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</si>
  <si>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</si>
  <si>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</si>
  <si>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</si>
  <si>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</si>
  <si>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</si>
  <si>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</si>
  <si>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</si>
  <si>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</si>
  <si>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</si>
  <si>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</si>
  <si>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</si>
  <si>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</si>
  <si>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</si>
  <si>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</si>
  <si>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</si>
  <si>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</si>
  <si>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</si>
  <si>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</si>
  <si>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</si>
  <si>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</si>
  <si>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</si>
  <si>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</si>
  <si>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</si>
  <si>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</si>
  <si>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</si>
  <si>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</si>
  <si>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</si>
  <si>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</si>
  <si>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</si>
  <si>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</si>
  <si>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</si>
  <si>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</si>
  <si>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</si>
  <si>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</si>
  <si>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</si>
  <si>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</si>
  <si>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</si>
  <si>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</si>
  <si>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</si>
  <si>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</si>
  <si>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</si>
  <si>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</si>
  <si>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</si>
  <si>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</si>
  <si>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</si>
  <si>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</si>
  <si>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</si>
  <si>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</si>
  <si>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</si>
  <si>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</si>
  <si>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</si>
  <si>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</si>
  <si>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</si>
  <si>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</si>
  <si>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</si>
  <si>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</si>
  <si>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</si>
  <si>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</si>
  <si>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</si>
  <si>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</si>
  <si>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</si>
  <si>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</si>
  <si>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</si>
  <si>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</si>
  <si>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</si>
  <si>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</si>
  <si>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</si>
  <si>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</si>
  <si>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</si>
  <si>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</si>
  <si>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</si>
  <si>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</si>
  <si>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</si>
  <si>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</si>
  <si>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</si>
  <si>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</si>
  <si>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</si>
  <si>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</si>
  <si>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</si>
  <si>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</si>
  <si>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</si>
  <si>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</si>
  <si>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</si>
  <si>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</si>
  <si>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</si>
  <si>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</si>
  <si>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</si>
  <si>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</si>
  <si>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</si>
  <si>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</si>
  <si>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</si>
  <si>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</si>
  <si>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</si>
  <si>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</si>
  <si>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</si>
  <si>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</si>
  <si>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</si>
  <si>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</si>
  <si>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</si>
  <si>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</si>
  <si>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</si>
  <si>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</si>
  <si>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</si>
  <si>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</si>
  <si>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</si>
  <si>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</si>
  <si>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</si>
  <si>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</si>
  <si>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</si>
  <si>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</si>
  <si>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</si>
  <si>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</si>
  <si>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</si>
  <si>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</si>
  <si>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</si>
  <si>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</si>
  <si>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</si>
  <si>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</si>
  <si>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</si>
  <si>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</si>
  <si>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</si>
  <si>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</si>
  <si>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</si>
  <si>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</si>
  <si>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</si>
  <si>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</si>
  <si>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</si>
  <si>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</si>
  <si>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</si>
  <si>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</si>
  <si>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</si>
  <si>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</si>
  <si>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</si>
  <si>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</si>
  <si>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</si>
  <si>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</si>
  <si>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</si>
  <si>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</si>
  <si>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</si>
  <si>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</si>
  <si>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</si>
  <si>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</si>
  <si>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</si>
  <si>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</si>
  <si>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</si>
  <si>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</si>
  <si>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</si>
  <si>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</si>
  <si>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</si>
  <si>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</si>
  <si>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</si>
  <si>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</si>
  <si>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</si>
  <si>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</si>
  <si>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</si>
  <si>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</si>
  <si>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</si>
  <si>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</si>
  <si>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</si>
  <si>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</si>
  <si>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</si>
  <si>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</si>
  <si>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</si>
  <si>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</si>
  <si>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</si>
  <si>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</si>
  <si>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</si>
  <si>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</si>
  <si>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</si>
  <si>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</si>
  <si>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</si>
  <si>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</si>
  <si>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</si>
  <si>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</si>
  <si>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</si>
  <si>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</si>
  <si>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</si>
  <si>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</si>
  <si>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</si>
  <si>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</si>
  <si>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</si>
  <si>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</si>
  <si>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</si>
  <si>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</si>
  <si>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</si>
  <si>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</si>
  <si>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</si>
  <si>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</si>
  <si>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</si>
  <si>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</si>
  <si>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</si>
  <si>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</si>
  <si>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</si>
  <si>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</si>
  <si>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</si>
  <si>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</si>
  <si>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</si>
  <si>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</si>
  <si>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</si>
  <si>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</si>
  <si>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</si>
  <si>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</si>
  <si>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</si>
  <si>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</si>
  <si>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</si>
  <si>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</si>
  <si>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</si>
  <si>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</si>
  <si>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</si>
  <si>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</si>
  <si>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</si>
  <si>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</si>
  <si>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</si>
  <si>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</si>
  <si>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</si>
  <si>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</si>
  <si>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</si>
  <si>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</si>
  <si>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</si>
  <si>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</si>
  <si>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</si>
  <si>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</si>
  <si>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</si>
  <si>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</si>
  <si>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</si>
  <si>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</si>
  <si>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</si>
  <si>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</si>
  <si>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</si>
  <si>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</si>
  <si>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</si>
  <si>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</si>
  <si>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</si>
  <si>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</si>
  <si>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</si>
  <si>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</si>
  <si>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</si>
  <si>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</si>
  <si>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</si>
  <si>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</si>
  <si>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</si>
  <si>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</si>
  <si>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</si>
  <si>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</si>
  <si>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</si>
  <si>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</si>
  <si>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</si>
  <si>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</si>
  <si>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</si>
  <si>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</si>
  <si>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</si>
  <si>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</si>
  <si>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</si>
  <si>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</si>
  <si>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</si>
  <si>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</si>
  <si>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</si>
  <si>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</si>
  <si>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</si>
  <si>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</si>
  <si>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</si>
  <si>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</si>
  <si>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</si>
  <si>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</si>
  <si>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</si>
  <si>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</si>
  <si>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</si>
  <si>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</si>
  <si>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</si>
  <si>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</si>
  <si>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</si>
  <si>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</si>
  <si>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</si>
  <si>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</si>
  <si>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</si>
  <si>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</si>
  <si>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</si>
  <si>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</si>
  <si>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</si>
  <si>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</si>
  <si>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</si>
  <si>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</si>
  <si>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</si>
  <si>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</si>
  <si>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</si>
  <si>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</si>
  <si>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</si>
  <si>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</si>
  <si>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</si>
  <si>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</si>
  <si>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</si>
  <si>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</si>
  <si>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</si>
  <si>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</si>
  <si>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</si>
  <si>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</si>
  <si>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</si>
  <si>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</si>
  <si>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</si>
  <si>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</si>
  <si>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</si>
  <si>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</si>
  <si>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</si>
  <si>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</si>
  <si>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</si>
  <si>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</si>
  <si>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</si>
  <si>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</si>
  <si>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</si>
  <si>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</si>
  <si>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</si>
  <si>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</si>
  <si>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</si>
  <si>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</si>
  <si>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</si>
  <si>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</si>
  <si>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</si>
  <si>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</si>
  <si>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</si>
  <si>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</si>
  <si>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</si>
  <si>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</si>
  <si>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</si>
  <si>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</si>
  <si>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</si>
  <si>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</si>
  <si>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</si>
  <si>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</si>
  <si>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</si>
  <si>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</si>
  <si>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</si>
  <si>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</si>
  <si>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</si>
  <si>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</si>
  <si>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</si>
  <si>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</si>
  <si>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</si>
  <si>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</si>
  <si>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 xml:space="preserve">  </t>
  </si>
  <si>
    <t>sum Activity (Bq)</t>
  </si>
  <si>
    <t>4.02.2013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</si>
</sst>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1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B13" sqref="B13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3682</v>
      </c>
    </row>
    <row r="14" spans="1:4">
      <c r="A14" s="17" t="s">
        <v>16</v>
      </c>
      <c r="B14" s="28" t="s">
        <v>895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41063</v>
      </c>
      <c r="C16" s="9" t="s">
        <v>854</v>
      </c>
    </row>
    <row r="17" spans="1:34">
      <c r="A17" s="17" t="s">
        <v>811</v>
      </c>
      <c r="B17" s="13">
        <v>41124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  <c r="E18" s="10" t="s">
        <v>894</v>
      </c>
    </row>
    <row r="19" spans="1:34">
      <c r="A19" s="17" t="s">
        <v>807</v>
      </c>
      <c r="B19" s="11">
        <v>1</v>
      </c>
      <c r="C19" s="9" t="s">
        <v>43</v>
      </c>
      <c r="E19" s="42">
        <f>SUM(D24:D37)</f>
        <v>4475.5199999999995</v>
      </c>
    </row>
    <row r="20" spans="1:34">
      <c r="A20" s="17" t="s">
        <v>808</v>
      </c>
      <c r="B20" s="38">
        <v>2</v>
      </c>
      <c r="F20" s="10" t="s">
        <v>893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0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891</v>
      </c>
      <c r="G24" s="10">
        <v>30</v>
      </c>
      <c r="H24" s="10" t="s">
        <v>836</v>
      </c>
      <c r="I24" s="10" t="s">
        <v>890</v>
      </c>
      <c r="J24" s="25">
        <f>IF(Table5[[#This Row],[Activity (Bq)]]="","",Table5[[#This Row],[Activity (Bq)]]/37000000000)</f>
        <v>1.6800000000000002E-8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0.05</v>
      </c>
      <c r="D25" s="30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891</v>
      </c>
      <c r="G25" s="10">
        <v>30</v>
      </c>
      <c r="H25" s="10" t="s">
        <v>836</v>
      </c>
      <c r="I25" s="10" t="s">
        <v>890</v>
      </c>
      <c r="J25" s="25">
        <f>IF(Table5[[#This Row],[Activity (Bq)]]="","",Table5[[#This Row],[Activity (Bq)]]/37000000000)</f>
        <v>1.6800000000000002E-8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0.05</v>
      </c>
      <c r="D26" s="30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891</v>
      </c>
      <c r="G26" s="10">
        <v>30</v>
      </c>
      <c r="H26" s="10" t="s">
        <v>836</v>
      </c>
      <c r="I26" s="10" t="s">
        <v>890</v>
      </c>
      <c r="J26" s="25">
        <f>IF(Table5[[#This Row],[Activity (Bq)]]="","",Table5[[#This Row],[Activity (Bq)]]/37000000000)</f>
        <v>1.6800000000000002E-8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0.05</v>
      </c>
      <c r="D27" s="30">
        <f>IF(Table5[[#This Row],[Mass (g)]]="","",Table5[[#This Row],[Mass (g)]]*VLOOKUP(Table5[[#This Row],[Nuclide]],Doedata,4)*37000000000)</f>
        <v>621.6</v>
      </c>
      <c r="E27" s="10" t="s">
        <v>820</v>
      </c>
      <c r="F27" s="10" t="s">
        <v>891</v>
      </c>
      <c r="G27" s="10">
        <v>30</v>
      </c>
      <c r="H27" s="10" t="s">
        <v>836</v>
      </c>
      <c r="I27" s="10" t="s">
        <v>890</v>
      </c>
      <c r="J27" s="25">
        <f>IF(Table5[[#This Row],[Activity (Bq)]]="","",Table5[[#This Row],[Activity (Bq)]]/37000000000)</f>
        <v>1.6800000000000002E-8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0.05</v>
      </c>
      <c r="D28" s="30">
        <f>IF(Table5[[#This Row],[Mass (g)]]="","",Table5[[#This Row],[Mass (g)]]*VLOOKUP(Table5[[#This Row],[Nuclide]],Doedata,4)*37000000000)</f>
        <v>621.6</v>
      </c>
      <c r="E28" s="10" t="s">
        <v>820</v>
      </c>
      <c r="F28" s="10" t="s">
        <v>891</v>
      </c>
      <c r="G28" s="10">
        <v>30</v>
      </c>
      <c r="H28" s="10" t="s">
        <v>836</v>
      </c>
      <c r="I28" s="10" t="s">
        <v>890</v>
      </c>
      <c r="J28" s="25">
        <f>IF(Table5[[#This Row],[Activity (Bq)]]="","",Table5[[#This Row],[Activity (Bq)]]/37000000000)</f>
        <v>1.6800000000000002E-8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0.05</v>
      </c>
      <c r="D29" s="30">
        <f>IF(Table5[[#This Row],[Mass (g)]]="","",Table5[[#This Row],[Mass (g)]]*VLOOKUP(Table5[[#This Row],[Nuclide]],Doedata,4)*37000000000)</f>
        <v>621.6</v>
      </c>
      <c r="E29" s="10" t="s">
        <v>820</v>
      </c>
      <c r="F29" s="10" t="s">
        <v>891</v>
      </c>
      <c r="G29" s="10">
        <v>30</v>
      </c>
      <c r="H29" s="10" t="s">
        <v>836</v>
      </c>
      <c r="I29" s="10" t="s">
        <v>890</v>
      </c>
      <c r="J29" s="25">
        <f>IF(Table5[[#This Row],[Activity (Bq)]]="","",Table5[[#This Row],[Activity (Bq)]]/37000000000)</f>
        <v>1.6800000000000002E-8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0.03</v>
      </c>
      <c r="D30" s="30">
        <f>IF(Table5[[#This Row],[Mass (g)]]="","",Table5[[#This Row],[Mass (g)]]*VLOOKUP(Table5[[#This Row],[Nuclide]],Doedata,4)*37000000000)</f>
        <v>372.96</v>
      </c>
      <c r="E30" s="10" t="s">
        <v>820</v>
      </c>
      <c r="F30" s="10" t="s">
        <v>891</v>
      </c>
      <c r="G30" s="10">
        <v>30</v>
      </c>
      <c r="H30" s="10" t="s">
        <v>836</v>
      </c>
      <c r="I30" s="10" t="s">
        <v>890</v>
      </c>
      <c r="J30" s="25">
        <f>IF(Table5[[#This Row],[Activity (Bq)]]="","",Table5[[#This Row],[Activity (Bq)]]/37000000000)</f>
        <v>1.008E-8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0.03</v>
      </c>
      <c r="D31" s="30">
        <f>IF(Table5[[#This Row],[Mass (g)]]="","",Table5[[#This Row],[Mass (g)]]*VLOOKUP(Table5[[#This Row],[Nuclide]],Doedata,4)*37000000000)</f>
        <v>372.96</v>
      </c>
      <c r="E31" s="10" t="s">
        <v>820</v>
      </c>
      <c r="F31" s="10" t="s">
        <v>891</v>
      </c>
      <c r="G31" s="10">
        <v>30</v>
      </c>
      <c r="H31" s="10" t="s">
        <v>836</v>
      </c>
      <c r="I31" s="10" t="s">
        <v>890</v>
      </c>
      <c r="J31" s="25">
        <f>IF(Table5[[#This Row],[Activity (Bq)]]="","",Table5[[#This Row],[Activity (Bq)]]/37000000000)</f>
        <v>1.008E-8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D6" sqref="D6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2013-02-04T13:24:59Z</dcterms:modified>
</cp:coreProperties>
</file>