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<sst xmlns="http://schemas.openxmlformats.org/spreadsheetml/2006/main" count="3529" uniqueCount="893">
  <si>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</si>
  <si>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</si>
  <si>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</si>
  <si>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</si>
  <si>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</si>
  <si>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</si>
  <si>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</si>
  <si>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</si>
  <si>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</si>
  <si>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</si>
  <si>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</si>
  <si>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</si>
  <si>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</si>
  <si>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</si>
  <si>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</si>
  <si>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</si>
  <si>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</si>
  <si>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</si>
  <si>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</si>
  <si>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</si>
  <si>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</si>
  <si>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</si>
  <si>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</si>
  <si>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</si>
  <si>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</si>
  <si>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</si>
  <si>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</si>
  <si>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</si>
  <si>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</si>
  <si>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</si>
  <si>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</si>
  <si>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</si>
  <si>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</si>
  <si>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</si>
  <si>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</si>
  <si>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</si>
  <si>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</si>
  <si>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</si>
  <si>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</si>
  <si>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</si>
  <si>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</si>
  <si>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</si>
  <si>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</si>
  <si>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</si>
  <si>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</si>
  <si>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</si>
  <si>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</si>
  <si>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</si>
  <si>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</si>
  <si>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</si>
  <si>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</si>
  <si>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</si>
  <si>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</si>
  <si>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</si>
  <si>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</si>
  <si>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</si>
  <si>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</si>
  <si>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</si>
  <si>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</si>
  <si>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</si>
  <si>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</si>
  <si>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</si>
  <si>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</si>
  <si>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</si>
  <si>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</si>
  <si>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</si>
  <si>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</si>
  <si>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</si>
  <si>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</si>
  <si>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</si>
  <si>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</si>
  <si>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</si>
  <si>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</si>
  <si>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</si>
  <si>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</si>
  <si>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</si>
  <si>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</si>
  <si>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</si>
  <si>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</si>
  <si>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</si>
  <si>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</si>
  <si>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</si>
  <si>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</si>
  <si>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</si>
  <si>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</si>
  <si>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</si>
  <si>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</si>
  <si>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</si>
  <si>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</si>
  <si>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</si>
  <si>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</si>
  <si>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</si>
  <si>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</si>
  <si>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</si>
  <si>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</si>
  <si>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</si>
  <si>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</si>
  <si>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</si>
  <si>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</si>
  <si>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</si>
  <si>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</si>
  <si>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</si>
  <si>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</si>
  <si>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</si>
  <si>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</si>
  <si>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</si>
  <si>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</si>
  <si>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</si>
  <si>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</si>
  <si>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</si>
  <si>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</si>
  <si>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</si>
  <si>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</si>
  <si>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</si>
  <si>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</si>
  <si>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</si>
  <si>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</si>
  <si>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</si>
  <si>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</si>
  <si>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</si>
  <si>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</si>
  <si>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</si>
  <si>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</si>
  <si>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</si>
  <si>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</si>
  <si>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</si>
  <si>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</si>
  <si>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</si>
  <si>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</si>
  <si>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</si>
  <si>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</si>
  <si>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</si>
  <si>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</si>
  <si>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</si>
  <si>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</si>
  <si>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</si>
  <si>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</si>
  <si>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</si>
  <si>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</si>
  <si>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</si>
  <si>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</si>
  <si>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</si>
  <si>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</si>
  <si>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</si>
  <si>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</si>
  <si>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</si>
  <si>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</si>
  <si>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</si>
  <si>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</si>
  <si>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</si>
  <si>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</si>
  <si>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</si>
  <si>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</si>
  <si>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</si>
  <si>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</si>
  <si>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</si>
  <si>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</si>
  <si>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</si>
  <si>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</si>
  <si>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</si>
  <si>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</si>
  <si>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</si>
  <si>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</si>
  <si>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</si>
  <si>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</si>
  <si>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</si>
  <si>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</si>
  <si>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</si>
  <si>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</si>
  <si>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</si>
  <si>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</si>
  <si>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</si>
  <si>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</si>
  <si>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</si>
  <si>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</si>
  <si>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</si>
  <si>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</si>
  <si>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</si>
  <si>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</si>
  <si>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</si>
  <si>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</si>
  <si>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</si>
  <si>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</si>
  <si>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</si>
  <si>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</si>
  <si>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</si>
  <si>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</si>
  <si>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</si>
  <si>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</si>
  <si>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</si>
  <si>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</si>
  <si>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</si>
  <si>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</si>
  <si>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</si>
  <si>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</si>
  <si>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</si>
  <si>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</si>
  <si>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</si>
  <si>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</si>
  <si>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</si>
  <si>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</si>
  <si>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</si>
  <si>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</si>
  <si>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</si>
  <si>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</si>
  <si>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</si>
  <si>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</si>
  <si>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</si>
  <si>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</si>
  <si>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</si>
  <si>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</si>
  <si>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</si>
  <si>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</si>
  <si>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</si>
  <si>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</si>
  <si>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</si>
  <si>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</si>
  <si>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</si>
  <si>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</si>
  <si>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</si>
  <si>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</si>
  <si>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</si>
  <si>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</si>
  <si>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</si>
  <si>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</si>
  <si>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</si>
  <si>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</si>
  <si>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</si>
  <si>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</si>
  <si>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</si>
  <si>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</si>
  <si>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</si>
  <si>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</si>
  <si>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</si>
  <si>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</si>
  <si>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</si>
  <si>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</si>
  <si>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</si>
  <si>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</si>
  <si>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</si>
  <si>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</si>
  <si>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</si>
  <si>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</si>
  <si>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</si>
  <si>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</si>
  <si>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</si>
  <si>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</si>
  <si>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</si>
  <si>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</si>
  <si>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</si>
  <si>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</si>
  <si>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</si>
  <si>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</si>
  <si>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</si>
  <si>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</si>
  <si>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</si>
  <si>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</si>
  <si>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</si>
  <si>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</si>
  <si>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</si>
  <si>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</si>
  <si>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</si>
  <si>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</si>
  <si>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</si>
  <si>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</si>
  <si>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</si>
  <si>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</si>
  <si>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</si>
  <si>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</si>
  <si>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</si>
  <si>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</si>
  <si>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</si>
  <si>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</si>
  <si>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</si>
  <si>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</si>
  <si>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</si>
  <si>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</si>
  <si>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</si>
  <si>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</si>
  <si>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</si>
  <si>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</si>
  <si>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</si>
  <si>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</si>
  <si>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</si>
  <si>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</si>
  <si>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</si>
  <si>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</si>
  <si>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</si>
  <si>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</si>
  <si>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</si>
  <si>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</si>
  <si>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</si>
  <si>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</si>
  <si>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</si>
  <si>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</si>
  <si>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</si>
  <si>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</si>
  <si>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</si>
  <si>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</si>
  <si>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</si>
  <si>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</si>
  <si>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</si>
  <si>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</si>
  <si>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</si>
  <si>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</si>
  <si>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</si>
  <si>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</si>
  <si>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</si>
  <si>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</si>
  <si>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</si>
  <si>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</si>
  <si>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</si>
  <si>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</si>
  <si>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</si>
  <si>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</si>
  <si>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</si>
  <si>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</si>
  <si>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</si>
  <si>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</si>
  <si>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</si>
  <si>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</si>
  <si>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</si>
  <si>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</si>
  <si>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</si>
  <si>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</si>
  <si>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</si>
  <si>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</si>
  <si>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</si>
  <si>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</si>
  <si>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</si>
  <si>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</si>
  <si>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</si>
  <si>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</si>
  <si>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</si>
  <si>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</si>
  <si>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</si>
  <si>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</si>
  <si>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</si>
  <si>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</si>
  <si>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</si>
  <si>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</si>
  <si>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</si>
  <si>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</si>
  <si>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</si>
  <si>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</si>
  <si>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</si>
  <si>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</si>
  <si>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</si>
  <si>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</si>
  <si>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</si>
  <si>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</si>
  <si>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</si>
  <si>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</si>
  <si>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</si>
  <si>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</si>
  <si>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</si>
  <si>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</si>
  <si>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</si>
  <si>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</si>
  <si>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</si>
  <si>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</si>
  <si>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</si>
  <si>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</si>
  <si>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</si>
  <si>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</si>
  <si>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</si>
  <si>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</si>
  <si>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</si>
  <si>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</si>
  <si>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</si>
  <si>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</si>
  <si>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</si>
  <si>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</si>
  <si>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</si>
  <si>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</si>
  <si>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</si>
  <si>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</si>
  <si>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</si>
  <si>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</si>
  <si>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</si>
  <si>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</si>
  <si>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</si>
  <si>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</si>
  <si>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</si>
  <si>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</si>
  <si>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</si>
  <si>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</si>
  <si>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</si>
  <si>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</si>
  <si>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</si>
  <si>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</si>
  <si>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</si>
  <si>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</si>
  <si>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</si>
  <si>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</si>
  <si>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</si>
  <si>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</si>
  <si>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</si>
  <si>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</si>
  <si>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</si>
  <si>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</si>
  <si>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</si>
  <si>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</si>
  <si>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</si>
  <si>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</si>
  <si>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</si>
  <si>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</si>
  <si>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</si>
  <si>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</si>
  <si>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</si>
  <si>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</si>
  <si>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</si>
  <si>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</si>
  <si>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</si>
  <si>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</si>
  <si>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</si>
  <si>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</si>
  <si>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</si>
  <si>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</si>
  <si>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</si>
  <si>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</si>
  <si>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</si>
  <si>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</si>
  <si>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</si>
  <si>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</si>
  <si>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</si>
  <si>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</si>
  <si>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</si>
  <si>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</si>
  <si>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</si>
  <si>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</si>
  <si>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</si>
  <si>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</si>
  <si>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</si>
  <si>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</si>
  <si>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</si>
  <si>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</si>
  <si>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</si>
  <si>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</si>
  <si>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</si>
  <si>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</si>
  <si>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</si>
  <si>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</si>
  <si>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</si>
  <si>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</si>
  <si>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</si>
  <si>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</si>
  <si>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</si>
  <si>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</si>
  <si>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</si>
  <si>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</si>
  <si>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</si>
  <si>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</si>
  <si>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</si>
  <si>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</si>
  <si>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</si>
  <si>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</si>
  <si>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</si>
  <si>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</si>
  <si>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</si>
  <si>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</si>
  <si>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</si>
  <si>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</si>
  <si>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</si>
  <si>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</si>
  <si>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</si>
  <si>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</si>
  <si>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</si>
  <si>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</si>
  <si>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</si>
  <si>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</si>
  <si>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</si>
  <si>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</si>
  <si>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</si>
  <si>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</si>
  <si>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</si>
  <si>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</si>
  <si>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</si>
  <si>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</si>
  <si>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</si>
  <si>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</si>
  <si>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</si>
  <si>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</si>
  <si>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</si>
  <si>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</si>
  <si>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</si>
  <si>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</si>
  <si>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</si>
  <si>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</si>
  <si>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</si>
  <si>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</si>
  <si>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</si>
  <si>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</si>
  <si>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</si>
  <si>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</si>
  <si>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</si>
  <si>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</si>
  <si>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</si>
  <si>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</si>
  <si>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</si>
  <si>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</si>
  <si>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</si>
  <si>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</si>
  <si>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</si>
  <si>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</si>
  <si>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</si>
  <si>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</si>
  <si>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</si>
  <si>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</si>
  <si>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</si>
  <si>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</si>
  <si>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</si>
  <si>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</si>
  <si>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</si>
  <si>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</si>
  <si>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</si>
  <si>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</si>
  <si>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</si>
  <si>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</si>
  <si>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</si>
  <si>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</si>
  <si>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</si>
  <si>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</si>
  <si>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</si>
  <si>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</si>
  <si>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</si>
  <si>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</si>
  <si>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</si>
  <si>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</si>
  <si>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</si>
  <si>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</si>
  <si>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</si>
  <si>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</si>
  <si>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</si>
  <si>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</si>
  <si>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</si>
  <si>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</si>
  <si>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</si>
  <si>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</si>
  <si>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</si>
  <si>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</si>
  <si>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</si>
  <si>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</si>
  <si>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</si>
  <si>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</si>
  <si>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</si>
  <si>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</si>
  <si>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</si>
  <si>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</si>
  <si>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</si>
  <si>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</si>
  <si>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</si>
  <si>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</si>
  <si>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</si>
  <si>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</si>
  <si>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</si>
  <si>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</si>
  <si>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</si>
  <si>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</si>
  <si>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</si>
  <si>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</si>
  <si>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</si>
  <si>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</si>
  <si>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</si>
  <si>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</si>
  <si>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</si>
  <si>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</si>
  <si>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</si>
  <si>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</si>
  <si>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</si>
  <si>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</si>
  <si>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</si>
  <si>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</si>
  <si>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</si>
  <si>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</si>
  <si>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</si>
  <si>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</si>
  <si>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</si>
  <si>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</si>
  <si>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</si>
  <si>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</si>
  <si>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</si>
  <si>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</si>
  <si>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</si>
  <si>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</si>
  <si>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</si>
  <si>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</si>
  <si>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</si>
  <si>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</si>
  <si>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</si>
  <si>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</si>
  <si>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</si>
  <si>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</si>
  <si>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</si>
  <si>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</si>
  <si>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</si>
  <si>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</si>
  <si>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</si>
  <si>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</si>
  <si>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</si>
  <si>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</si>
  <si>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</si>
  <si>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</si>
  <si>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</si>
  <si>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</si>
  <si>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</si>
  <si>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</si>
  <si>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</si>
  <si>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</si>
  <si>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</si>
  <si>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</si>
  <si>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</si>
  <si>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</si>
  <si>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</si>
  <si>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</si>
  <si>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</si>
  <si>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</si>
  <si>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</si>
  <si>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</si>
  <si>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</si>
  <si>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</si>
  <si>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</si>
  <si>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</si>
  <si>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</si>
  <si>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</si>
  <si>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</si>
  <si>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</si>
  <si>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</si>
  <si>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</si>
  <si>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</si>
  <si>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</si>
  <si>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</si>
  <si>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</si>
  <si>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</si>
  <si>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</si>
  <si>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</si>
  <si>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</si>
  <si>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</si>
  <si>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</si>
  <si>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</si>
  <si>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</si>
  <si>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</si>
  <si>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</si>
  <si>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</si>
  <si>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</si>
  <si>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</si>
  <si>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</si>
  <si>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</si>
  <si>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</si>
  <si>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</si>
  <si>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</si>
  <si>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</si>
  <si>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</si>
  <si>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</si>
  <si>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</si>
  <si>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</si>
  <si>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</si>
  <si>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</si>
  <si>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</si>
  <si>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</si>
  <si>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</si>
  <si>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</si>
  <si>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</si>
  <si>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</si>
  <si>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</si>
  <si>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</si>
  <si>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</si>
  <si>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</si>
  <si>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</si>
  <si>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</si>
  <si>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</si>
  <si>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</si>
  <si>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</si>
  <si>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</si>
  <si>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</si>
  <si>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</si>
  <si>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</si>
  <si>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</si>
  <si>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</si>
  <si>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</si>
  <si>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</si>
  <si>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</si>
  <si>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</si>
  <si>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</si>
  <si>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</si>
  <si>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</si>
  <si>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</si>
  <si>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</si>
  <si>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</si>
  <si>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</si>
  <si>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</si>
  <si>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</si>
  <si>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</si>
  <si>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</si>
  <si>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</si>
  <si>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</si>
  <si>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</si>
  <si>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</si>
  <si>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</si>
  <si>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</si>
  <si>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</si>
  <si>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</si>
  <si>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</si>
  <si>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</si>
  <si>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</si>
  <si>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</si>
  <si>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</si>
  <si>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</si>
  <si>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</si>
  <si>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</si>
  <si>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</si>
  <si>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</si>
  <si>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</si>
  <si>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</si>
  <si>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</si>
  <si>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</si>
  <si>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</si>
  <si>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</si>
  <si>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</si>
  <si>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</si>
  <si>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</si>
  <si>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</si>
  <si>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</si>
  <si>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</si>
  <si>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</si>
  <si>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</si>
  <si>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</si>
  <si>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</si>
  <si>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</si>
  <si>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</si>
  <si>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</si>
  <si>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</si>
  <si>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</si>
  <si>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</si>
  <si>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</si>
  <si>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</si>
  <si>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</si>
  <si>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</si>
  <si>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</si>
  <si>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</si>
  <si>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</si>
  <si>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</si>
  <si>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</si>
  <si>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</si>
  <si>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</si>
  <si>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</si>
  <si>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</si>
  <si>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</si>
  <si>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</si>
  <si>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</si>
  <si>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</si>
  <si>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</si>
  <si>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</si>
  <si>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</si>
  <si>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</si>
  <si>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</si>
  <si>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</si>
  <si>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</si>
  <si>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</si>
  <si>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</si>
  <si>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</si>
  <si>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</si>
  <si>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</si>
  <si>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</si>
  <si>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</si>
  <si>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</si>
  <si>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</si>
  <si>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</si>
  <si>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</si>
  <si>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</si>
  <si>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</si>
  <si>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</si>
  <si>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</si>
  <si>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</si>
  <si>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</si>
  <si>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</si>
  <si>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</si>
  <si>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</si>
  <si>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</si>
  <si>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</si>
  <si>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</si>
  <si>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</si>
  <si>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</si>
  <si>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</si>
  <si>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</si>
  <si>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</si>
  <si>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</si>
  <si>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</si>
  <si>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</si>
  <si>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</si>
  <si>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</si>
  <si>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</si>
  <si>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</si>
  <si>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</si>
  <si>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</si>
  <si>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</si>
  <si>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</si>
  <si>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</si>
  <si>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</si>
  <si>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</si>
  <si>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</si>
  <si>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</si>
  <si>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</si>
  <si>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</si>
  <si>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</si>
  <si>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</si>
  <si>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</si>
  <si>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</si>
  <si>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</si>
  <si>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</si>
  <si>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</si>
  <si>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</si>
  <si>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</si>
  <si>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</si>
  <si>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</si>
  <si>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</si>
  <si>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</si>
  <si>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</si>
  <si>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</si>
  <si>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</si>
  <si>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</si>
  <si>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</si>
  <si>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</si>
  <si>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</si>
  <si>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</si>
  <si>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</si>
  <si>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</si>
  <si>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</si>
  <si>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</si>
  <si>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</si>
  <si>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</si>
  <si>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</si>
  <si>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</si>
  <si>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</si>
  <si>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</si>
  <si>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</si>
  <si>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</si>
  <si>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</si>
  <si>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</si>
  <si>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</si>
  <si>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</si>
  <si>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</si>
  <si>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</si>
  <si>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</si>
  <si>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</si>
  <si>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</si>
  <si>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</si>
  <si>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</si>
  <si>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</si>
  <si>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</si>
  <si>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</si>
  <si>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</si>
  <si>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</si>
  <si>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</si>
  <si>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</si>
  <si>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</si>
  <si>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</si>
  <si>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</si>
  <si>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</si>
  <si>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</si>
  <si>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</si>
  <si>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</si>
  <si>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</si>
  <si>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</si>
  <si>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</si>
  <si>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</si>
  <si>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</si>
  <si>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</si>
  <si>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</si>
  <si>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</si>
  <si>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</si>
  <si>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</si>
  <si>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</si>
  <si>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</si>
  <si>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</si>
  <si>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</si>
  <si>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</si>
  <si>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</si>
  <si>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</si>
  <si>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</si>
  <si>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</si>
  <si>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</si>
  <si>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</si>
  <si>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</si>
  <si>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</si>
  <si>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</si>
  <si>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</si>
  <si>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</si>
  <si>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ERDC/EL/ECB</t>
  </si>
  <si>
    <t>u-238</t>
  </si>
  <si>
    <t>315-382-5057 OR 601-634-4038</t>
  </si>
  <si>
    <t xml:space="preserve"> 11-2</t>
  </si>
  <si>
    <t>_3601_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</si>
</sst>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4EPPJMS" refreshedDate="41051.38824363426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1" maxValue="0.4"/>
    </cacheField>
    <cacheField name="Activity (Bq)" numFmtId="11">
      <sharedItems containsMixedTypes="1" containsNumber="1" minValue="4972.8" maxValue="7992.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440000000000001E-7" maxValue="2.1600000000000003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7992.0000000000009"/>
    <s v="Solid"/>
    <s v="Oxide"/>
    <n v="30"/>
    <s v="4a"/>
    <m/>
    <n v="2.1600000000000003E-7"/>
  </r>
  <r>
    <n v="1"/>
    <x v="1"/>
    <n v="0.4"/>
    <n v="4972.8"/>
    <s v="Solid"/>
    <s v="Oxide"/>
    <n v="30"/>
    <s v="4a"/>
    <m/>
    <n v="1.3440000000000001E-7"/>
  </r>
  <r>
    <n v="2"/>
    <x v="0"/>
    <n v="0.1"/>
    <n v="7992.0000000000009"/>
    <s v="Solid"/>
    <s v="Oxide"/>
    <n v="30"/>
    <s v="4a"/>
    <m/>
    <n v="2.1600000000000003E-7"/>
  </r>
  <r>
    <n v="2"/>
    <x v="1"/>
    <n v="0.4"/>
    <n v="4972.8"/>
    <s v="Solid"/>
    <s v="Oxide"/>
    <n v="30"/>
    <s v="4a"/>
    <m/>
    <n v="1.3440000000000001E-7"/>
  </r>
  <r>
    <n v="3"/>
    <x v="0"/>
    <n v="0.1"/>
    <n v="7992.0000000000009"/>
    <s v="Solid"/>
    <s v="Oxide"/>
    <n v="30"/>
    <s v="4a"/>
    <m/>
    <n v="2.1600000000000003E-7"/>
  </r>
  <r>
    <n v="3"/>
    <x v="1"/>
    <n v="0.4"/>
    <n v="4972.8"/>
    <s v="Solid"/>
    <s v="Oxide"/>
    <n v="30"/>
    <s v="4a"/>
    <m/>
    <n v="1.3440000000000001E-7"/>
  </r>
  <r>
    <n v="4"/>
    <x v="0"/>
    <n v="0.1"/>
    <n v="7992.0000000000009"/>
    <s v="Solid"/>
    <s v="Oxide"/>
    <n v="30"/>
    <s v="4a"/>
    <m/>
    <n v="2.1600000000000003E-7"/>
  </r>
  <r>
    <n v="4"/>
    <x v="1"/>
    <n v="0.4"/>
    <n v="4972.8"/>
    <s v="Solid"/>
    <s v="Oxide"/>
    <n v="30"/>
    <s v="4a"/>
    <m/>
    <n v="1.3440000000000001E-7"/>
  </r>
  <r>
    <n v="5"/>
    <x v="0"/>
    <n v="0.1"/>
    <n v="7992.0000000000009"/>
    <s v="Solid"/>
    <s v="Oxide"/>
    <n v="30"/>
    <s v="4a"/>
    <m/>
    <n v="2.1600000000000003E-7"/>
  </r>
  <r>
    <n v="5"/>
    <x v="1"/>
    <n v="0.4"/>
    <n v="4972.8"/>
    <s v="Solid"/>
    <s v="Oxide"/>
    <n v="30"/>
    <s v="4a"/>
    <m/>
    <n v="1.3440000000000001E-7"/>
  </r>
  <r>
    <n v="6"/>
    <x v="0"/>
    <n v="0.1"/>
    <n v="7992.0000000000009"/>
    <s v="Solid"/>
    <s v="Oxide"/>
    <n v="30"/>
    <s v="4a"/>
    <m/>
    <n v="2.1600000000000003E-7"/>
  </r>
  <r>
    <n v="6"/>
    <x v="1"/>
    <n v="0.4"/>
    <n v="4972.8"/>
    <s v="Solid"/>
    <s v="Oxide"/>
    <n v="30"/>
    <s v="4a"/>
    <m/>
    <n v="1.3440000000000001E-7"/>
  </r>
  <r>
    <n v="7"/>
    <x v="0"/>
    <n v="0.1"/>
    <n v="7992.0000000000009"/>
    <s v="Solid"/>
    <s v="Oxide"/>
    <n v="30"/>
    <s v="4a"/>
    <m/>
    <n v="2.1600000000000003E-7"/>
  </r>
  <r>
    <n v="7"/>
    <x v="1"/>
    <n v="0.4"/>
    <n v="4972.8"/>
    <s v="Solid"/>
    <s v="Oxide"/>
    <n v="30"/>
    <s v="4a"/>
    <m/>
    <n v="1.3440000000000001E-7"/>
  </r>
  <r>
    <n v="8"/>
    <x v="0"/>
    <n v="0.1"/>
    <n v="7992.0000000000009"/>
    <s v="Solid"/>
    <s v="Oxide"/>
    <n v="30"/>
    <s v="4a"/>
    <m/>
    <n v="2.1600000000000003E-7"/>
  </r>
  <r>
    <n v="8"/>
    <x v="1"/>
    <n v="0.4"/>
    <n v="4972.8"/>
    <s v="Solid"/>
    <s v="Oxide"/>
    <n v="30"/>
    <s v="4a"/>
    <m/>
    <n v="1.3440000000000001E-7"/>
  </r>
  <r>
    <n v="9"/>
    <x v="0"/>
    <n v="0.1"/>
    <n v="7992.0000000000009"/>
    <s v="Solid"/>
    <s v="Oxide"/>
    <n v="30"/>
    <s v="4a"/>
    <m/>
    <n v="2.1600000000000003E-7"/>
  </r>
  <r>
    <n v="9"/>
    <x v="1"/>
    <n v="0.4"/>
    <n v="4972.8"/>
    <s v="Solid"/>
    <s v="Oxide"/>
    <n v="30"/>
    <s v="4a"/>
    <m/>
    <n v="1.3440000000000001E-7"/>
  </r>
  <r>
    <n v="10"/>
    <x v="0"/>
    <n v="0.1"/>
    <n v="7992.0000000000009"/>
    <s v="Solid"/>
    <s v="Oxide"/>
    <n v="30"/>
    <s v="4a"/>
    <m/>
    <n v="2.1600000000000003E-7"/>
  </r>
  <r>
    <n v="10"/>
    <x v="1"/>
    <n v="0.4"/>
    <n v="4972.8"/>
    <s v="Solid"/>
    <s v="Oxide"/>
    <n v="30"/>
    <s v="4a"/>
    <m/>
    <n v="1.3440000000000001E-7"/>
  </r>
  <r>
    <n v="11"/>
    <x v="0"/>
    <n v="0.1"/>
    <n v="7992.0000000000009"/>
    <s v="Solid"/>
    <s v="Oxide"/>
    <n v="30"/>
    <s v="4a"/>
    <m/>
    <n v="2.1600000000000003E-7"/>
  </r>
  <r>
    <n v="11"/>
    <x v="1"/>
    <n v="0.4"/>
    <n v="4972.8"/>
    <s v="Solid"/>
    <s v="Oxide"/>
    <n v="30"/>
    <s v="4a"/>
    <m/>
    <n v="1.3440000000000001E-7"/>
  </r>
  <r>
    <n v="12"/>
    <x v="0"/>
    <n v="0.1"/>
    <n v="7992.0000000000009"/>
    <s v="Solid"/>
    <s v="Oxide"/>
    <n v="30"/>
    <s v="4a"/>
    <m/>
    <n v="2.1600000000000003E-7"/>
  </r>
  <r>
    <n v="12"/>
    <x v="1"/>
    <n v="0.4"/>
    <n v="4972.8"/>
    <s v="Solid"/>
    <s v="Oxide"/>
    <n v="30"/>
    <s v="4a"/>
    <m/>
    <n v="1.3440000000000001E-7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20" sqref="F2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890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/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41282</v>
      </c>
      <c r="C16" s="9" t="s">
        <v>854</v>
      </c>
    </row>
    <row r="17" spans="1:34">
      <c r="A17" s="17" t="s">
        <v>811</v>
      </c>
      <c r="B17" s="40">
        <v>41285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29</v>
      </c>
      <c r="C24" s="18">
        <v>0.1</v>
      </c>
      <c r="D24" s="31">
        <f>IF(Table5[[#This Row],[Mass (g)]]="","",Table5[[#This Row],[Mass (g)]]*VLOOKUP(Table5[[#This Row],[Nuclide]],Doedata,4)*37000000000)</f>
        <v>7992.0000000000009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6">
        <f>IF(Table5[[#This Row],[Activity (Bq)]]="","",Table5[[#This Row],[Activity (Bq)]]/37000000000)</f>
        <v>2.1600000000000003E-7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889</v>
      </c>
      <c r="C25" s="18">
        <v>0.4</v>
      </c>
      <c r="D25" s="31">
        <f>IF(Table5[[#This Row],[Mass (g)]]="","",Table5[[#This Row],[Mass (g)]]*VLOOKUP(Table5[[#This Row],[Nuclide]],Doedata,4)*37000000000)</f>
        <v>4972.8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6">
        <f>IF(Table5[[#This Row],[Activity (Bq)]]="","",Table5[[#This Row],[Activity (Bq)]]/37000000000)</f>
        <v>1.3440000000000001E-7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2</v>
      </c>
      <c r="B26" s="9" t="s">
        <v>29</v>
      </c>
      <c r="C26" s="18">
        <v>0.1</v>
      </c>
      <c r="D26" s="31">
        <f>IF(Table5[[#This Row],[Mass (g)]]="","",Table5[[#This Row],[Mass (g)]]*VLOOKUP(Table5[[#This Row],[Nuclide]],Doedata,4)*37000000000)</f>
        <v>7992.0000000000009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6">
        <f>IF(Table5[[#This Row],[Activity (Bq)]]="","",Table5[[#This Row],[Activity (Bq)]]/37000000000)</f>
        <v>2.1600000000000003E-7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889</v>
      </c>
      <c r="C27" s="18">
        <v>0.4</v>
      </c>
      <c r="D27" s="31">
        <f>IF(Table5[[#This Row],[Mass (g)]]="","",Table5[[#This Row],[Mass (g)]]*VLOOKUP(Table5[[#This Row],[Nuclide]],Doedata,4)*37000000000)</f>
        <v>4972.8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6">
        <f>IF(Table5[[#This Row],[Activity (Bq)]]="","",Table5[[#This Row],[Activity (Bq)]]/37000000000)</f>
        <v>1.3440000000000001E-7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</v>
      </c>
      <c r="B28" s="9" t="s">
        <v>29</v>
      </c>
      <c r="C28" s="18">
        <v>0.1</v>
      </c>
      <c r="D28" s="31">
        <f>IF(Table5[[#This Row],[Mass (g)]]="","",Table5[[#This Row],[Mass (g)]]*VLOOKUP(Table5[[#This Row],[Nuclide]],Doedata,4)*37000000000)</f>
        <v>7992.0000000000009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6">
        <f>IF(Table5[[#This Row],[Activity (Bq)]]="","",Table5[[#This Row],[Activity (Bq)]]/37000000000)</f>
        <v>2.1600000000000003E-7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</v>
      </c>
      <c r="B29" s="9" t="s">
        <v>889</v>
      </c>
      <c r="C29" s="18">
        <v>0.4</v>
      </c>
      <c r="D29" s="31">
        <f>IF(Table5[[#This Row],[Mass (g)]]="","",Table5[[#This Row],[Mass (g)]]*VLOOKUP(Table5[[#This Row],[Nuclide]],Doedata,4)*37000000000)</f>
        <v>4972.8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6">
        <f>IF(Table5[[#This Row],[Activity (Bq)]]="","",Table5[[#This Row],[Activity (Bq)]]/37000000000)</f>
        <v>1.3440000000000001E-7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4</v>
      </c>
      <c r="B30" s="9" t="s">
        <v>29</v>
      </c>
      <c r="C30" s="18">
        <v>0.1</v>
      </c>
      <c r="D30" s="31">
        <f>IF(Table5[[#This Row],[Mass (g)]]="","",Table5[[#This Row],[Mass (g)]]*VLOOKUP(Table5[[#This Row],[Nuclide]],Doedata,4)*37000000000)</f>
        <v>7992.0000000000009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6">
        <f>IF(Table5[[#This Row],[Activity (Bq)]]="","",Table5[[#This Row],[Activity (Bq)]]/37000000000)</f>
        <v>2.1600000000000003E-7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4</v>
      </c>
      <c r="B31" s="9" t="s">
        <v>889</v>
      </c>
      <c r="C31" s="18">
        <v>0.4</v>
      </c>
      <c r="D31" s="31">
        <f>IF(Table5[[#This Row],[Mass (g)]]="","",Table5[[#This Row],[Mass (g)]]*VLOOKUP(Table5[[#This Row],[Nuclide]],Doedata,4)*37000000000)</f>
        <v>4972.8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6">
        <f>IF(Table5[[#This Row],[Activity (Bq)]]="","",Table5[[#This Row],[Activity (Bq)]]/37000000000)</f>
        <v>1.3440000000000001E-7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5</v>
      </c>
      <c r="B32" s="9" t="s">
        <v>29</v>
      </c>
      <c r="C32" s="18">
        <v>0.1</v>
      </c>
      <c r="D32" s="31">
        <f>IF(Table5[[#This Row],[Mass (g)]]="","",Table5[[#This Row],[Mass (g)]]*VLOOKUP(Table5[[#This Row],[Nuclide]],Doedata,4)*37000000000)</f>
        <v>7992.0000000000009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6">
        <f>IF(Table5[[#This Row],[Activity (Bq)]]="","",Table5[[#This Row],[Activity (Bq)]]/37000000000)</f>
        <v>2.1600000000000003E-7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5</v>
      </c>
      <c r="B33" s="9" t="s">
        <v>889</v>
      </c>
      <c r="C33" s="18">
        <v>0.4</v>
      </c>
      <c r="D33" s="31">
        <f>IF(Table5[[#This Row],[Mass (g)]]="","",Table5[[#This Row],[Mass (g)]]*VLOOKUP(Table5[[#This Row],[Nuclide]],Doedata,4)*37000000000)</f>
        <v>4972.8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6">
        <f>IF(Table5[[#This Row],[Activity (Bq)]]="","",Table5[[#This Row],[Activity (Bq)]]/37000000000)</f>
        <v>1.3440000000000001E-7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6</v>
      </c>
      <c r="B34" s="9" t="s">
        <v>29</v>
      </c>
      <c r="C34" s="18">
        <v>0.1</v>
      </c>
      <c r="D34" s="31">
        <f>IF(Table5[[#This Row],[Mass (g)]]="","",Table5[[#This Row],[Mass (g)]]*VLOOKUP(Table5[[#This Row],[Nuclide]],Doedata,4)*37000000000)</f>
        <v>7992.0000000000009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6">
        <f>IF(Table5[[#This Row],[Activity (Bq)]]="","",Table5[[#This Row],[Activity (Bq)]]/37000000000)</f>
        <v>2.1600000000000003E-7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6</v>
      </c>
      <c r="B35" s="9" t="s">
        <v>889</v>
      </c>
      <c r="C35" s="18">
        <v>0.4</v>
      </c>
      <c r="D35" s="31">
        <f>IF(Table5[[#This Row],[Mass (g)]]="","",Table5[[#This Row],[Mass (g)]]*VLOOKUP(Table5[[#This Row],[Nuclide]],Doedata,4)*37000000000)</f>
        <v>4972.8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6">
        <f>IF(Table5[[#This Row],[Activity (Bq)]]="","",Table5[[#This Row],[Activity (Bq)]]/37000000000)</f>
        <v>1.3440000000000001E-7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7</v>
      </c>
      <c r="B36" s="9" t="s">
        <v>29</v>
      </c>
      <c r="C36" s="18">
        <v>0.1</v>
      </c>
      <c r="D36" s="31">
        <f>IF(Table5[[#This Row],[Mass (g)]]="","",Table5[[#This Row],[Mass (g)]]*VLOOKUP(Table5[[#This Row],[Nuclide]],Doedata,4)*37000000000)</f>
        <v>7992.0000000000009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6">
        <f>IF(Table5[[#This Row],[Activity (Bq)]]="","",Table5[[#This Row],[Activity (Bq)]]/37000000000)</f>
        <v>2.1600000000000003E-7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7</v>
      </c>
      <c r="B37" s="9" t="s">
        <v>889</v>
      </c>
      <c r="C37" s="18">
        <v>0.4</v>
      </c>
      <c r="D37" s="31">
        <f>IF(Table5[[#This Row],[Mass (g)]]="","",Table5[[#This Row],[Mass (g)]]*VLOOKUP(Table5[[#This Row],[Nuclide]],Doedata,4)*37000000000)</f>
        <v>4972.8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6">
        <f>IF(Table5[[#This Row],[Activity (Bq)]]="","",Table5[[#This Row],[Activity (Bq)]]/37000000000)</f>
        <v>1.3440000000000001E-7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8</v>
      </c>
      <c r="B38" s="9" t="s">
        <v>29</v>
      </c>
      <c r="C38" s="18">
        <v>0.1</v>
      </c>
      <c r="D38" s="31">
        <f>IF(Table5[[#This Row],[Mass (g)]]="","",Table5[[#This Row],[Mass (g)]]*VLOOKUP(Table5[[#This Row],[Nuclide]],Doedata,4)*37000000000)</f>
        <v>7992.0000000000009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6">
        <f>IF(Table5[[#This Row],[Activity (Bq)]]="","",Table5[[#This Row],[Activity (Bq)]]/37000000000)</f>
        <v>2.1600000000000003E-7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889</v>
      </c>
      <c r="C39" s="18">
        <v>0.4</v>
      </c>
      <c r="D39" s="31">
        <f>IF(Table5[[#This Row],[Mass (g)]]="","",Table5[[#This Row],[Mass (g)]]*VLOOKUP(Table5[[#This Row],[Nuclide]],Doedata,4)*37000000000)</f>
        <v>4972.8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6">
        <f>IF(Table5[[#This Row],[Activity (Bq)]]="","",Table5[[#This Row],[Activity (Bq)]]/37000000000)</f>
        <v>1.3440000000000001E-7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9</v>
      </c>
      <c r="B40" s="9" t="s">
        <v>29</v>
      </c>
      <c r="C40" s="18">
        <v>0.1</v>
      </c>
      <c r="D40" s="31">
        <f>IF(Table5[[#This Row],[Mass (g)]]="","",Table5[[#This Row],[Mass (g)]]*VLOOKUP(Table5[[#This Row],[Nuclide]],Doedata,4)*37000000000)</f>
        <v>7992.0000000000009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6">
        <f>IF(Table5[[#This Row],[Activity (Bq)]]="","",Table5[[#This Row],[Activity (Bq)]]/37000000000)</f>
        <v>2.1600000000000003E-7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9</v>
      </c>
      <c r="B41" s="9" t="s">
        <v>889</v>
      </c>
      <c r="C41" s="18">
        <v>0.4</v>
      </c>
      <c r="D41" s="31">
        <f>IF(Table5[[#This Row],[Mass (g)]]="","",Table5[[#This Row],[Mass (g)]]*VLOOKUP(Table5[[#This Row],[Nuclide]],Doedata,4)*37000000000)</f>
        <v>4972.8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6">
        <f>IF(Table5[[#This Row],[Activity (Bq)]]="","",Table5[[#This Row],[Activity (Bq)]]/37000000000)</f>
        <v>1.3440000000000001E-7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10</v>
      </c>
      <c r="B42" s="9" t="s">
        <v>29</v>
      </c>
      <c r="C42" s="18">
        <v>0.1</v>
      </c>
      <c r="D42" s="31">
        <f>IF(Table5[[#This Row],[Mass (g)]]="","",Table5[[#This Row],[Mass (g)]]*VLOOKUP(Table5[[#This Row],[Nuclide]],Doedata,4)*37000000000)</f>
        <v>7992.0000000000009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6">
        <f>IF(Table5[[#This Row],[Activity (Bq)]]="","",Table5[[#This Row],[Activity (Bq)]]/37000000000)</f>
        <v>2.1600000000000003E-7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10</v>
      </c>
      <c r="B43" s="9" t="s">
        <v>889</v>
      </c>
      <c r="C43" s="18">
        <v>0.4</v>
      </c>
      <c r="D43" s="31">
        <f>IF(Table5[[#This Row],[Mass (g)]]="","",Table5[[#This Row],[Mass (g)]]*VLOOKUP(Table5[[#This Row],[Nuclide]],Doedata,4)*37000000000)</f>
        <v>4972.8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6">
        <f>IF(Table5[[#This Row],[Activity (Bq)]]="","",Table5[[#This Row],[Activity (Bq)]]/37000000000)</f>
        <v>1.3440000000000001E-7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11</v>
      </c>
      <c r="B44" s="9" t="s">
        <v>29</v>
      </c>
      <c r="C44" s="18">
        <v>0.1</v>
      </c>
      <c r="D44" s="31">
        <f>IF(Table5[[#This Row],[Mass (g)]]="","",Table5[[#This Row],[Mass (g)]]*VLOOKUP(Table5[[#This Row],[Nuclide]],Doedata,4)*37000000000)</f>
        <v>7992.0000000000009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6">
        <f>IF(Table5[[#This Row],[Activity (Bq)]]="","",Table5[[#This Row],[Activity (Bq)]]/37000000000)</f>
        <v>2.1600000000000003E-7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11</v>
      </c>
      <c r="B45" s="9" t="s">
        <v>889</v>
      </c>
      <c r="C45" s="18">
        <v>0.4</v>
      </c>
      <c r="D45" s="31">
        <f>IF(Table5[[#This Row],[Mass (g)]]="","",Table5[[#This Row],[Mass (g)]]*VLOOKUP(Table5[[#This Row],[Nuclide]],Doedata,4)*37000000000)</f>
        <v>4972.8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6">
        <f>IF(Table5[[#This Row],[Activity (Bq)]]="","",Table5[[#This Row],[Activity (Bq)]]/37000000000)</f>
        <v>1.3440000000000001E-7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12</v>
      </c>
      <c r="B46" s="9" t="s">
        <v>29</v>
      </c>
      <c r="C46" s="18">
        <v>0.1</v>
      </c>
      <c r="D46" s="31">
        <f>IF(Table5[[#This Row],[Mass (g)]]="","",Table5[[#This Row],[Mass (g)]]*VLOOKUP(Table5[[#This Row],[Nuclide]],Doedata,4)*37000000000)</f>
        <v>7992.0000000000009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6">
        <f>IF(Table5[[#This Row],[Activity (Bq)]]="","",Table5[[#This Row],[Activity (Bq)]]/37000000000)</f>
        <v>2.1600000000000003E-7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12</v>
      </c>
      <c r="B47" s="9" t="s">
        <v>889</v>
      </c>
      <c r="C47" s="18">
        <v>0.4</v>
      </c>
      <c r="D47" s="31">
        <f>IF(Table5[[#This Row],[Mass (g)]]="","",Table5[[#This Row],[Mass (g)]]*VLOOKUP(Table5[[#This Row],[Nuclide]],Doedata,4)*37000000000)</f>
        <v>4972.8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6">
        <f>IF(Table5[[#This Row],[Activity (Bq)]]="","",Table5[[#This Row],[Activity (Bq)]]/37000000000)</f>
        <v>1.3440000000000001E-7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13</v>
      </c>
      <c r="B48" s="9" t="s">
        <v>29</v>
      </c>
      <c r="C48" s="18">
        <v>0.1</v>
      </c>
      <c r="D48" s="31">
        <f>IF(Table5[[#This Row],[Mass (g)]]="","",Table5[[#This Row],[Mass (g)]]*VLOOKUP(Table5[[#This Row],[Nuclide]],Doedata,4)*37000000000)</f>
        <v>7992.0000000000009</v>
      </c>
      <c r="E48" s="10" t="s">
        <v>30</v>
      </c>
      <c r="F48" s="10" t="s">
        <v>31</v>
      </c>
      <c r="G48" s="10">
        <v>30</v>
      </c>
      <c r="H48" s="10" t="s">
        <v>832</v>
      </c>
      <c r="I48" s="10"/>
      <c r="J48" s="26">
        <f>IF(Table5[[#This Row],[Activity (Bq)]]="","",Table5[[#This Row],[Activity (Bq)]]/37000000000)</f>
        <v>2.1600000000000003E-7</v>
      </c>
      <c r="AD48" s="30" t="s">
        <v>79</v>
      </c>
      <c r="AE48" s="17"/>
      <c r="AF48" s="17"/>
      <c r="AG48" s="17" t="s">
        <v>866</v>
      </c>
      <c r="AH48" s="17"/>
    </row>
    <row r="49" spans="1:34">
      <c r="A49" s="9">
        <v>13</v>
      </c>
      <c r="B49" s="9" t="s">
        <v>889</v>
      </c>
      <c r="C49" s="18">
        <v>0.4</v>
      </c>
      <c r="D49" s="31">
        <f>IF(Table5[[#This Row],[Mass (g)]]="","",Table5[[#This Row],[Mass (g)]]*VLOOKUP(Table5[[#This Row],[Nuclide]],Doedata,4)*37000000000)</f>
        <v>4972.8</v>
      </c>
      <c r="E49" s="10" t="s">
        <v>30</v>
      </c>
      <c r="F49" s="10" t="s">
        <v>31</v>
      </c>
      <c r="G49" s="10">
        <v>30</v>
      </c>
      <c r="H49" s="10" t="s">
        <v>832</v>
      </c>
      <c r="I49" s="10"/>
      <c r="J49" s="26">
        <f>IF(Table5[[#This Row],[Activity (Bq)]]="","",Table5[[#This Row],[Activity (Bq)]]/37000000000)</f>
        <v>1.3440000000000001E-7</v>
      </c>
      <c r="AD49" s="30" t="s">
        <v>80</v>
      </c>
      <c r="AE49" s="17"/>
      <c r="AF49" s="17"/>
      <c r="AG49" s="17" t="s">
        <v>836</v>
      </c>
      <c r="AH49" s="17"/>
    </row>
    <row r="50" spans="1:34">
      <c r="A50" s="9">
        <v>14</v>
      </c>
      <c r="B50" s="9" t="s">
        <v>29</v>
      </c>
      <c r="C50" s="18">
        <v>0.1</v>
      </c>
      <c r="D50" s="31">
        <f>IF(Table5[[#This Row],[Mass (g)]]="","",Table5[[#This Row],[Mass (g)]]*VLOOKUP(Table5[[#This Row],[Nuclide]],Doedata,4)*37000000000)</f>
        <v>7992.0000000000009</v>
      </c>
      <c r="E50" s="10" t="s">
        <v>30</v>
      </c>
      <c r="F50" s="10" t="s">
        <v>31</v>
      </c>
      <c r="G50" s="10">
        <v>30</v>
      </c>
      <c r="H50" s="10" t="s">
        <v>832</v>
      </c>
      <c r="I50" s="10"/>
      <c r="J50" s="26">
        <f>IF(Table5[[#This Row],[Activity (Bq)]]="","",Table5[[#This Row],[Activity (Bq)]]/37000000000)</f>
        <v>2.1600000000000003E-7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14</v>
      </c>
      <c r="B51" s="9" t="s">
        <v>889</v>
      </c>
      <c r="C51" s="18">
        <v>0.4</v>
      </c>
      <c r="D51" s="31">
        <f>IF(Table5[[#This Row],[Mass (g)]]="","",Table5[[#This Row],[Mass (g)]]*VLOOKUP(Table5[[#This Row],[Nuclide]],Doedata,4)*37000000000)</f>
        <v>4972.8</v>
      </c>
      <c r="E51" s="10" t="s">
        <v>30</v>
      </c>
      <c r="F51" s="10" t="s">
        <v>31</v>
      </c>
      <c r="G51" s="10">
        <v>30</v>
      </c>
      <c r="H51" s="10" t="s">
        <v>832</v>
      </c>
      <c r="I51" s="10"/>
      <c r="J51" s="26">
        <f>IF(Table5[[#This Row],[Activity (Bq)]]="","",Table5[[#This Row],[Activity (Bq)]]/37000000000)</f>
        <v>1.3440000000000001E-7</v>
      </c>
      <c r="AD51" s="30" t="s">
        <v>82</v>
      </c>
      <c r="AE51" s="17"/>
      <c r="AF51" s="17"/>
      <c r="AG51" s="17" t="s">
        <v>868</v>
      </c>
      <c r="AH51" s="17"/>
    </row>
    <row r="52" spans="1:34">
      <c r="A52" s="9">
        <v>15</v>
      </c>
      <c r="B52" s="9" t="s">
        <v>29</v>
      </c>
      <c r="C52" s="18">
        <v>0.1</v>
      </c>
      <c r="D52" s="31">
        <f>IF(Table5[[#This Row],[Mass (g)]]="","",Table5[[#This Row],[Mass (g)]]*VLOOKUP(Table5[[#This Row],[Nuclide]],Doedata,4)*37000000000)</f>
        <v>7992.0000000000009</v>
      </c>
      <c r="E52" s="10" t="s">
        <v>30</v>
      </c>
      <c r="F52" s="10" t="s">
        <v>31</v>
      </c>
      <c r="G52" s="10">
        <v>30</v>
      </c>
      <c r="H52" s="10" t="s">
        <v>832</v>
      </c>
      <c r="I52" s="10"/>
      <c r="J52" s="26">
        <f>IF(Table5[[#This Row],[Activity (Bq)]]="","",Table5[[#This Row],[Activity (Bq)]]/37000000000)</f>
        <v>2.1600000000000003E-7</v>
      </c>
      <c r="AD52" s="30" t="s">
        <v>83</v>
      </c>
      <c r="AE52" s="17"/>
      <c r="AF52" s="17"/>
      <c r="AG52" s="17" t="s">
        <v>869</v>
      </c>
      <c r="AH52" s="17"/>
    </row>
    <row r="53" spans="1:34">
      <c r="A53" s="9">
        <v>15</v>
      </c>
      <c r="B53" s="9" t="s">
        <v>889</v>
      </c>
      <c r="C53" s="18">
        <v>0.4</v>
      </c>
      <c r="D53" s="31">
        <f>IF(Table5[[#This Row],[Mass (g)]]="","",Table5[[#This Row],[Mass (g)]]*VLOOKUP(Table5[[#This Row],[Nuclide]],Doedata,4)*37000000000)</f>
        <v>4972.8</v>
      </c>
      <c r="E53" s="10" t="s">
        <v>30</v>
      </c>
      <c r="F53" s="10" t="s">
        <v>31</v>
      </c>
      <c r="G53" s="10">
        <v>30</v>
      </c>
      <c r="H53" s="10" t="s">
        <v>832</v>
      </c>
      <c r="I53" s="10"/>
      <c r="J53" s="26">
        <f>IF(Table5[[#This Row],[Activity (Bq)]]="","",Table5[[#This Row],[Activity (Bq)]]/37000000000)</f>
        <v>1.3440000000000001E-7</v>
      </c>
      <c r="AD53" s="30" t="s">
        <v>84</v>
      </c>
      <c r="AE53" s="17"/>
      <c r="AF53" s="17"/>
      <c r="AG53" s="17" t="s">
        <v>852</v>
      </c>
      <c r="AH53" s="17"/>
    </row>
    <row r="54" spans="1:34">
      <c r="A54" s="9">
        <v>16</v>
      </c>
      <c r="B54" s="9" t="s">
        <v>29</v>
      </c>
      <c r="C54" s="18">
        <v>0.1</v>
      </c>
      <c r="D54" s="31">
        <f>IF(Table5[[#This Row],[Mass (g)]]="","",Table5[[#This Row],[Mass (g)]]*VLOOKUP(Table5[[#This Row],[Nuclide]],Doedata,4)*37000000000)</f>
        <v>7992.0000000000009</v>
      </c>
      <c r="E54" s="10" t="s">
        <v>30</v>
      </c>
      <c r="F54" s="10" t="s">
        <v>31</v>
      </c>
      <c r="G54" s="10">
        <v>30</v>
      </c>
      <c r="H54" s="10" t="s">
        <v>832</v>
      </c>
      <c r="I54" s="10"/>
      <c r="J54" s="26">
        <f>IF(Table5[[#This Row],[Activity (Bq)]]="","",Table5[[#This Row],[Activity (Bq)]]/37000000000)</f>
        <v>2.1600000000000003E-7</v>
      </c>
      <c r="AD54" s="30" t="s">
        <v>85</v>
      </c>
      <c r="AE54" s="17"/>
      <c r="AF54" s="17"/>
      <c r="AG54" s="17" t="s">
        <v>870</v>
      </c>
      <c r="AH54" s="17"/>
    </row>
    <row r="55" spans="1:34">
      <c r="A55" s="9">
        <v>16</v>
      </c>
      <c r="B55" s="9" t="s">
        <v>889</v>
      </c>
      <c r="C55" s="18">
        <v>0.4</v>
      </c>
      <c r="D55" s="31">
        <f>IF(Table5[[#This Row],[Mass (g)]]="","",Table5[[#This Row],[Mass (g)]]*VLOOKUP(Table5[[#This Row],[Nuclide]],Doedata,4)*37000000000)</f>
        <v>4972.8</v>
      </c>
      <c r="E55" s="10" t="s">
        <v>30</v>
      </c>
      <c r="F55" s="10" t="s">
        <v>31</v>
      </c>
      <c r="G55" s="10">
        <v>30</v>
      </c>
      <c r="H55" s="10" t="s">
        <v>832</v>
      </c>
      <c r="I55" s="10"/>
      <c r="J55" s="26">
        <f>IF(Table5[[#This Row],[Activity (Bq)]]="","",Table5[[#This Row],[Activity (Bq)]]/37000000000)</f>
        <v>1.3440000000000001E-7</v>
      </c>
      <c r="AD55" s="30" t="s">
        <v>86</v>
      </c>
      <c r="AE55" s="17"/>
      <c r="AF55" s="17"/>
      <c r="AG55" s="17" t="s">
        <v>871</v>
      </c>
      <c r="AH55" s="17"/>
    </row>
    <row r="56" spans="1:34">
      <c r="A56" s="9">
        <v>17</v>
      </c>
      <c r="B56" s="9" t="s">
        <v>29</v>
      </c>
      <c r="C56" s="18">
        <v>0.1</v>
      </c>
      <c r="D56" s="31">
        <f>IF(Table5[[#This Row],[Mass (g)]]="","",Table5[[#This Row],[Mass (g)]]*VLOOKUP(Table5[[#This Row],[Nuclide]],Doedata,4)*37000000000)</f>
        <v>7992.0000000000009</v>
      </c>
      <c r="E56" s="10" t="s">
        <v>30</v>
      </c>
      <c r="F56" s="10" t="s">
        <v>31</v>
      </c>
      <c r="G56" s="10">
        <v>30</v>
      </c>
      <c r="H56" s="10" t="s">
        <v>832</v>
      </c>
      <c r="I56" s="10"/>
      <c r="J56" s="26">
        <f>IF(Table5[[#This Row],[Activity (Bq)]]="","",Table5[[#This Row],[Activity (Bq)]]/37000000000)</f>
        <v>2.1600000000000003E-7</v>
      </c>
      <c r="AD56" s="30" t="s">
        <v>87</v>
      </c>
      <c r="AE56" s="17"/>
      <c r="AF56" s="17"/>
      <c r="AG56" s="17" t="s">
        <v>872</v>
      </c>
      <c r="AH56" s="17"/>
    </row>
    <row r="57" spans="1:34">
      <c r="A57" s="9">
        <v>17</v>
      </c>
      <c r="B57" s="9" t="s">
        <v>889</v>
      </c>
      <c r="C57" s="18">
        <v>0.4</v>
      </c>
      <c r="D57" s="31">
        <f>IF(Table5[[#This Row],[Mass (g)]]="","",Table5[[#This Row],[Mass (g)]]*VLOOKUP(Table5[[#This Row],[Nuclide]],Doedata,4)*37000000000)</f>
        <v>4972.8</v>
      </c>
      <c r="E57" s="10" t="s">
        <v>30</v>
      </c>
      <c r="F57" s="10" t="s">
        <v>31</v>
      </c>
      <c r="G57" s="10">
        <v>30</v>
      </c>
      <c r="H57" s="10" t="s">
        <v>832</v>
      </c>
      <c r="I57" s="10"/>
      <c r="J57" s="26">
        <f>IF(Table5[[#This Row],[Activity (Bq)]]="","",Table5[[#This Row],[Activity (Bq)]]/37000000000)</f>
        <v>1.3440000000000001E-7</v>
      </c>
      <c r="AD57" s="30" t="s">
        <v>88</v>
      </c>
      <c r="AE57" s="17"/>
      <c r="AF57" s="17"/>
      <c r="AG57" s="17" t="s">
        <v>873</v>
      </c>
      <c r="AH57" s="17"/>
    </row>
    <row r="58" spans="1:34">
      <c r="A58" s="9">
        <v>18</v>
      </c>
      <c r="B58" s="9" t="s">
        <v>29</v>
      </c>
      <c r="C58" s="18">
        <v>0.1</v>
      </c>
      <c r="D58" s="31">
        <f>IF(Table5[[#This Row],[Mass (g)]]="","",Table5[[#This Row],[Mass (g)]]*VLOOKUP(Table5[[#This Row],[Nuclide]],Doedata,4)*37000000000)</f>
        <v>7992.0000000000009</v>
      </c>
      <c r="E58" s="10" t="s">
        <v>30</v>
      </c>
      <c r="F58" s="10" t="s">
        <v>31</v>
      </c>
      <c r="G58" s="10">
        <v>30</v>
      </c>
      <c r="H58" s="10" t="s">
        <v>832</v>
      </c>
      <c r="I58" s="10"/>
      <c r="J58" s="26">
        <f>IF(Table5[[#This Row],[Activity (Bq)]]="","",Table5[[#This Row],[Activity (Bq)]]/37000000000)</f>
        <v>2.1600000000000003E-7</v>
      </c>
      <c r="AD58" s="30" t="s">
        <v>89</v>
      </c>
      <c r="AE58" s="17"/>
      <c r="AF58" s="17"/>
      <c r="AG58" s="17" t="s">
        <v>837</v>
      </c>
      <c r="AH58" s="17"/>
    </row>
    <row r="59" spans="1:34">
      <c r="A59" s="9">
        <v>18</v>
      </c>
      <c r="B59" s="9" t="s">
        <v>889</v>
      </c>
      <c r="C59" s="18">
        <v>0.4</v>
      </c>
      <c r="D59" s="31">
        <f>IF(Table5[[#This Row],[Mass (g)]]="","",Table5[[#This Row],[Mass (g)]]*VLOOKUP(Table5[[#This Row],[Nuclide]],Doedata,4)*37000000000)</f>
        <v>4972.8</v>
      </c>
      <c r="E59" s="10" t="s">
        <v>30</v>
      </c>
      <c r="F59" s="10" t="s">
        <v>31</v>
      </c>
      <c r="G59" s="10">
        <v>30</v>
      </c>
      <c r="H59" s="10" t="s">
        <v>832</v>
      </c>
      <c r="I59" s="10"/>
      <c r="J59" s="26">
        <f>IF(Table5[[#This Row],[Activity (Bq)]]="","",Table5[[#This Row],[Activity (Bq)]]/37000000000)</f>
        <v>1.3440000000000001E-7</v>
      </c>
      <c r="AD59" s="30" t="s">
        <v>90</v>
      </c>
      <c r="AE59" s="17"/>
      <c r="AF59" s="17"/>
      <c r="AG59" s="17" t="s">
        <v>874</v>
      </c>
      <c r="AH59" s="17"/>
    </row>
    <row r="60" spans="1:34">
      <c r="A60" s="9">
        <v>19</v>
      </c>
      <c r="B60" s="9" t="s">
        <v>29</v>
      </c>
      <c r="C60" s="18">
        <v>0.1</v>
      </c>
      <c r="D60" s="31">
        <f>IF(Table5[[#This Row],[Mass (g)]]="","",Table5[[#This Row],[Mass (g)]]*VLOOKUP(Table5[[#This Row],[Nuclide]],Doedata,4)*37000000000)</f>
        <v>7992.0000000000009</v>
      </c>
      <c r="E60" s="10" t="s">
        <v>30</v>
      </c>
      <c r="F60" s="10" t="s">
        <v>31</v>
      </c>
      <c r="G60" s="10">
        <v>30</v>
      </c>
      <c r="H60" s="10" t="s">
        <v>832</v>
      </c>
      <c r="I60" s="10"/>
      <c r="J60" s="26">
        <f>IF(Table5[[#This Row],[Activity (Bq)]]="","",Table5[[#This Row],[Activity (Bq)]]/37000000000)</f>
        <v>2.1600000000000003E-7</v>
      </c>
      <c r="AD60" s="30" t="s">
        <v>91</v>
      </c>
      <c r="AE60" s="17"/>
      <c r="AF60" s="17"/>
      <c r="AG60" s="17" t="s">
        <v>878</v>
      </c>
      <c r="AH60" s="17"/>
    </row>
    <row r="61" spans="1:34">
      <c r="A61" s="9">
        <v>19</v>
      </c>
      <c r="B61" s="9" t="s">
        <v>889</v>
      </c>
      <c r="C61" s="18">
        <v>0.4</v>
      </c>
      <c r="D61" s="31">
        <f>IF(Table5[[#This Row],[Mass (g)]]="","",Table5[[#This Row],[Mass (g)]]*VLOOKUP(Table5[[#This Row],[Nuclide]],Doedata,4)*37000000000)</f>
        <v>4972.8</v>
      </c>
      <c r="E61" s="10" t="s">
        <v>30</v>
      </c>
      <c r="F61" s="10" t="s">
        <v>31</v>
      </c>
      <c r="G61" s="10">
        <v>30</v>
      </c>
      <c r="H61" s="10" t="s">
        <v>832</v>
      </c>
      <c r="I61" s="10"/>
      <c r="J61" s="26">
        <f>IF(Table5[[#This Row],[Activity (Bq)]]="","",Table5[[#This Row],[Activity (Bq)]]/37000000000)</f>
        <v>1.3440000000000001E-7</v>
      </c>
      <c r="AD61" s="30" t="s">
        <v>92</v>
      </c>
      <c r="AE61" s="17"/>
      <c r="AF61" s="17"/>
      <c r="AG61" s="17"/>
      <c r="AH61" s="17"/>
    </row>
    <row r="62" spans="1:34">
      <c r="A62" s="9">
        <v>20</v>
      </c>
      <c r="B62" s="9" t="s">
        <v>29</v>
      </c>
      <c r="C62" s="18">
        <v>0.1</v>
      </c>
      <c r="D62" s="31">
        <f>IF(Table5[[#This Row],[Mass (g)]]="","",Table5[[#This Row],[Mass (g)]]*VLOOKUP(Table5[[#This Row],[Nuclide]],Doedata,4)*37000000000)</f>
        <v>7992.0000000000009</v>
      </c>
      <c r="E62" s="10" t="s">
        <v>30</v>
      </c>
      <c r="F62" s="10" t="s">
        <v>31</v>
      </c>
      <c r="G62" s="10">
        <v>30</v>
      </c>
      <c r="H62" s="10" t="s">
        <v>832</v>
      </c>
      <c r="I62" s="10"/>
      <c r="J62" s="26">
        <f>IF(Table5[[#This Row],[Activity (Bq)]]="","",Table5[[#This Row],[Activity (Bq)]]/37000000000)</f>
        <v>2.1600000000000003E-7</v>
      </c>
      <c r="AD62" s="30" t="s">
        <v>93</v>
      </c>
      <c r="AE62" s="17"/>
      <c r="AF62" s="17"/>
      <c r="AG62" s="17"/>
      <c r="AH62" s="17"/>
    </row>
    <row r="63" spans="1:34">
      <c r="A63" s="9">
        <v>20</v>
      </c>
      <c r="B63" s="9" t="s">
        <v>889</v>
      </c>
      <c r="C63" s="18">
        <v>0.4</v>
      </c>
      <c r="D63" s="31">
        <f>IF(Table5[[#This Row],[Mass (g)]]="","",Table5[[#This Row],[Mass (g)]]*VLOOKUP(Table5[[#This Row],[Nuclide]],Doedata,4)*37000000000)</f>
        <v>4972.8</v>
      </c>
      <c r="E63" s="10" t="s">
        <v>30</v>
      </c>
      <c r="F63" s="10" t="s">
        <v>31</v>
      </c>
      <c r="G63" s="10">
        <v>30</v>
      </c>
      <c r="H63" s="10" t="s">
        <v>832</v>
      </c>
      <c r="I63" s="10"/>
      <c r="J63" s="26">
        <f>IF(Table5[[#This Row],[Activity (Bq)]]="","",Table5[[#This Row],[Activity (Bq)]]/37000000000)</f>
        <v>1.3440000000000001E-7</v>
      </c>
      <c r="AD63" s="30" t="s">
        <v>94</v>
      </c>
      <c r="AE63" s="17"/>
      <c r="AF63" s="17"/>
      <c r="AG63" s="17"/>
      <c r="AH63" s="17"/>
    </row>
    <row r="64" spans="1:34">
      <c r="A64" s="9">
        <v>21</v>
      </c>
      <c r="B64" s="9" t="s">
        <v>29</v>
      </c>
      <c r="C64" s="18">
        <v>0.1</v>
      </c>
      <c r="D64" s="31">
        <f>IF(Table5[[#This Row],[Mass (g)]]="","",Table5[[#This Row],[Mass (g)]]*VLOOKUP(Table5[[#This Row],[Nuclide]],Doedata,4)*37000000000)</f>
        <v>7992.0000000000009</v>
      </c>
      <c r="E64" s="10" t="s">
        <v>30</v>
      </c>
      <c r="F64" s="10" t="s">
        <v>31</v>
      </c>
      <c r="G64" s="10">
        <v>30</v>
      </c>
      <c r="H64" s="10" t="s">
        <v>832</v>
      </c>
      <c r="I64" s="10"/>
      <c r="J64" s="26">
        <f>IF(Table5[[#This Row],[Activity (Bq)]]="","",Table5[[#This Row],[Activity (Bq)]]/37000000000)</f>
        <v>2.1600000000000003E-7</v>
      </c>
      <c r="AD64" s="30" t="s">
        <v>95</v>
      </c>
      <c r="AE64" s="17"/>
      <c r="AF64" s="17"/>
      <c r="AG64" s="17"/>
      <c r="AH64" s="17"/>
    </row>
    <row r="65" spans="1:34">
      <c r="A65" s="9">
        <v>21</v>
      </c>
      <c r="B65" s="9" t="s">
        <v>889</v>
      </c>
      <c r="C65" s="18">
        <v>0.4</v>
      </c>
      <c r="D65" s="31">
        <f>IF(Table5[[#This Row],[Mass (g)]]="","",Table5[[#This Row],[Mass (g)]]*VLOOKUP(Table5[[#This Row],[Nuclide]],Doedata,4)*37000000000)</f>
        <v>4972.8</v>
      </c>
      <c r="E65" s="10" t="s">
        <v>30</v>
      </c>
      <c r="F65" s="10" t="s">
        <v>31</v>
      </c>
      <c r="G65" s="10">
        <v>30</v>
      </c>
      <c r="H65" s="10" t="s">
        <v>832</v>
      </c>
      <c r="I65" s="10"/>
      <c r="J65" s="26">
        <f>IF(Table5[[#This Row],[Activity (Bq)]]="","",Table5[[#This Row],[Activity (Bq)]]/37000000000)</f>
        <v>1.3440000000000001E-7</v>
      </c>
      <c r="AD65" s="30" t="s">
        <v>96</v>
      </c>
      <c r="AE65" s="17"/>
      <c r="AF65" s="17"/>
      <c r="AG65" s="17"/>
      <c r="AH65" s="17"/>
    </row>
    <row r="66" spans="1:34">
      <c r="A66" s="9">
        <v>22</v>
      </c>
      <c r="B66" s="9" t="s">
        <v>29</v>
      </c>
      <c r="C66" s="18">
        <v>0.1</v>
      </c>
      <c r="D66" s="31">
        <f>IF(Table5[[#This Row],[Mass (g)]]="","",Table5[[#This Row],[Mass (g)]]*VLOOKUP(Table5[[#This Row],[Nuclide]],Doedata,4)*37000000000)</f>
        <v>7992.0000000000009</v>
      </c>
      <c r="E66" s="10" t="s">
        <v>30</v>
      </c>
      <c r="F66" s="10" t="s">
        <v>31</v>
      </c>
      <c r="G66" s="10">
        <v>30</v>
      </c>
      <c r="H66" s="10" t="s">
        <v>832</v>
      </c>
      <c r="I66" s="10"/>
      <c r="J66" s="26">
        <f>IF(Table5[[#This Row],[Activity (Bq)]]="","",Table5[[#This Row],[Activity (Bq)]]/37000000000)</f>
        <v>2.1600000000000003E-7</v>
      </c>
      <c r="AD66" s="30" t="s">
        <v>97</v>
      </c>
      <c r="AE66" s="17"/>
      <c r="AF66" s="17"/>
      <c r="AG66" s="17"/>
      <c r="AH66" s="17"/>
    </row>
    <row r="67" spans="1:34">
      <c r="A67" s="9">
        <v>22</v>
      </c>
      <c r="B67" s="9" t="s">
        <v>889</v>
      </c>
      <c r="C67" s="18">
        <v>0.4</v>
      </c>
      <c r="D67" s="31">
        <f>IF(Table5[[#This Row],[Mass (g)]]="","",Table5[[#This Row],[Mass (g)]]*VLOOKUP(Table5[[#This Row],[Nuclide]],Doedata,4)*37000000000)</f>
        <v>4972.8</v>
      </c>
      <c r="E67" s="10" t="s">
        <v>30</v>
      </c>
      <c r="F67" s="10" t="s">
        <v>31</v>
      </c>
      <c r="G67" s="10">
        <v>30</v>
      </c>
      <c r="H67" s="10" t="s">
        <v>832</v>
      </c>
      <c r="I67" s="10"/>
      <c r="J67" s="26">
        <f>IF(Table5[[#This Row],[Activity (Bq)]]="","",Table5[[#This Row],[Activity (Bq)]]/37000000000)</f>
        <v>1.3440000000000001E-7</v>
      </c>
      <c r="AD67" s="30" t="s">
        <v>98</v>
      </c>
      <c r="AE67" s="17"/>
      <c r="AF67" s="17"/>
      <c r="AG67" s="17"/>
      <c r="AH67" s="17"/>
    </row>
    <row r="68" spans="1:34">
      <c r="A68" s="9">
        <v>23</v>
      </c>
      <c r="B68" s="9" t="s">
        <v>29</v>
      </c>
      <c r="C68" s="18">
        <v>0.1</v>
      </c>
      <c r="D68" s="31">
        <f>IF(Table5[[#This Row],[Mass (g)]]="","",Table5[[#This Row],[Mass (g)]]*VLOOKUP(Table5[[#This Row],[Nuclide]],Doedata,4)*37000000000)</f>
        <v>7992.0000000000009</v>
      </c>
      <c r="E68" s="10" t="s">
        <v>30</v>
      </c>
      <c r="F68" s="10" t="s">
        <v>31</v>
      </c>
      <c r="G68" s="10">
        <v>30</v>
      </c>
      <c r="H68" s="10" t="s">
        <v>832</v>
      </c>
      <c r="I68" s="10"/>
      <c r="J68" s="26">
        <f>IF(Table5[[#This Row],[Activity (Bq)]]="","",Table5[[#This Row],[Activity (Bq)]]/37000000000)</f>
        <v>2.1600000000000003E-7</v>
      </c>
      <c r="AD68" s="30" t="s">
        <v>99</v>
      </c>
      <c r="AE68" s="17"/>
      <c r="AF68" s="17"/>
      <c r="AG68" s="17"/>
      <c r="AH68" s="17"/>
    </row>
    <row r="69" spans="1:34">
      <c r="A69" s="9">
        <v>23</v>
      </c>
      <c r="B69" s="9" t="s">
        <v>889</v>
      </c>
      <c r="C69" s="18">
        <v>0.4</v>
      </c>
      <c r="D69" s="31">
        <f>IF(Table5[[#This Row],[Mass (g)]]="","",Table5[[#This Row],[Mass (g)]]*VLOOKUP(Table5[[#This Row],[Nuclide]],Doedata,4)*37000000000)</f>
        <v>4972.8</v>
      </c>
      <c r="E69" s="10" t="s">
        <v>30</v>
      </c>
      <c r="F69" s="10" t="s">
        <v>31</v>
      </c>
      <c r="G69" s="10">
        <v>30</v>
      </c>
      <c r="H69" s="10" t="s">
        <v>832</v>
      </c>
      <c r="I69" s="10"/>
      <c r="J69" s="26">
        <f>IF(Table5[[#This Row],[Activity (Bq)]]="","",Table5[[#This Row],[Activity (Bq)]]/37000000000)</f>
        <v>1.3440000000000001E-7</v>
      </c>
      <c r="AD69" s="30" t="s">
        <v>100</v>
      </c>
      <c r="AE69" s="17"/>
      <c r="AF69" s="17"/>
      <c r="AG69" s="17"/>
      <c r="AH69" s="17"/>
    </row>
    <row r="70" spans="1:34">
      <c r="A70" s="9">
        <v>24</v>
      </c>
      <c r="B70" s="9" t="s">
        <v>29</v>
      </c>
      <c r="C70" s="18">
        <v>0.1</v>
      </c>
      <c r="D70" s="31">
        <f>IF(Table5[[#This Row],[Mass (g)]]="","",Table5[[#This Row],[Mass (g)]]*VLOOKUP(Table5[[#This Row],[Nuclide]],Doedata,4)*37000000000)</f>
        <v>7992.0000000000009</v>
      </c>
      <c r="E70" s="10" t="s">
        <v>30</v>
      </c>
      <c r="F70" s="10" t="s">
        <v>31</v>
      </c>
      <c r="G70" s="10">
        <v>30</v>
      </c>
      <c r="H70" s="10" t="s">
        <v>832</v>
      </c>
      <c r="I70" s="10"/>
      <c r="J70" s="26">
        <f>IF(Table5[[#This Row],[Activity (Bq)]]="","",Table5[[#This Row],[Activity (Bq)]]/37000000000)</f>
        <v>2.1600000000000003E-7</v>
      </c>
      <c r="AD70" s="30" t="s">
        <v>101</v>
      </c>
      <c r="AE70" s="17"/>
      <c r="AF70" s="17"/>
      <c r="AG70" s="17"/>
      <c r="AH70" s="17"/>
    </row>
    <row r="71" spans="1:34">
      <c r="A71" s="9">
        <v>24</v>
      </c>
      <c r="B71" s="9" t="s">
        <v>889</v>
      </c>
      <c r="C71" s="18">
        <v>0.4</v>
      </c>
      <c r="D71" s="31">
        <f>IF(Table5[[#This Row],[Mass (g)]]="","",Table5[[#This Row],[Mass (g)]]*VLOOKUP(Table5[[#This Row],[Nuclide]],Doedata,4)*37000000000)</f>
        <v>4972.8</v>
      </c>
      <c r="E71" s="10" t="s">
        <v>30</v>
      </c>
      <c r="F71" s="10" t="s">
        <v>31</v>
      </c>
      <c r="G71" s="10">
        <v>30</v>
      </c>
      <c r="H71" s="10" t="s">
        <v>832</v>
      </c>
      <c r="I71" s="10"/>
      <c r="J71" s="26">
        <f>IF(Table5[[#This Row],[Activity (Bq)]]="","",Table5[[#This Row],[Activity (Bq)]]/37000000000)</f>
        <v>1.3440000000000001E-7</v>
      </c>
      <c r="AD71" s="30" t="s">
        <v>102</v>
      </c>
      <c r="AE71" s="17"/>
      <c r="AF71" s="17"/>
      <c r="AG71" s="17"/>
      <c r="AH71" s="17"/>
    </row>
    <row r="72" spans="1:34">
      <c r="A72" s="9">
        <v>25</v>
      </c>
      <c r="B72" s="9" t="s">
        <v>29</v>
      </c>
      <c r="C72" s="18">
        <v>0.1</v>
      </c>
      <c r="D72" s="31">
        <f>IF(Table5[[#This Row],[Mass (g)]]="","",Table5[[#This Row],[Mass (g)]]*VLOOKUP(Table5[[#This Row],[Nuclide]],Doedata,4)*37000000000)</f>
        <v>7992.0000000000009</v>
      </c>
      <c r="E72" s="10" t="s">
        <v>30</v>
      </c>
      <c r="F72" s="10" t="s">
        <v>31</v>
      </c>
      <c r="G72" s="10">
        <v>30</v>
      </c>
      <c r="H72" s="10" t="s">
        <v>832</v>
      </c>
      <c r="I72" s="10"/>
      <c r="J72" s="26">
        <f>IF(Table5[[#This Row],[Activity (Bq)]]="","",Table5[[#This Row],[Activity (Bq)]]/37000000000)</f>
        <v>2.1600000000000003E-7</v>
      </c>
      <c r="AD72" s="30" t="s">
        <v>103</v>
      </c>
      <c r="AE72" s="17"/>
      <c r="AF72" s="17"/>
      <c r="AG72" s="17"/>
      <c r="AH72" s="17"/>
    </row>
    <row r="73" spans="1:34">
      <c r="A73" s="9">
        <v>25</v>
      </c>
      <c r="B73" s="9" t="s">
        <v>889</v>
      </c>
      <c r="C73" s="18">
        <v>0.4</v>
      </c>
      <c r="D73" s="31">
        <f>IF(Table5[[#This Row],[Mass (g)]]="","",Table5[[#This Row],[Mass (g)]]*VLOOKUP(Table5[[#This Row],[Nuclide]],Doedata,4)*37000000000)</f>
        <v>4972.8</v>
      </c>
      <c r="E73" s="10" t="s">
        <v>30</v>
      </c>
      <c r="F73" s="10" t="s">
        <v>31</v>
      </c>
      <c r="G73" s="10">
        <v>30</v>
      </c>
      <c r="H73" s="10" t="s">
        <v>832</v>
      </c>
      <c r="I73" s="10"/>
      <c r="J73" s="26">
        <f>IF(Table5[[#This Row],[Activity (Bq)]]="","",Table5[[#This Row],[Activity (Bq)]]/37000000000)</f>
        <v>1.3440000000000001E-7</v>
      </c>
      <c r="AD73" s="30" t="s">
        <v>104</v>
      </c>
      <c r="AE73" s="17"/>
      <c r="AF73" s="17"/>
      <c r="AG73" s="17"/>
      <c r="AH73" s="17"/>
    </row>
    <row r="74" spans="1:34">
      <c r="A74" s="9">
        <v>26</v>
      </c>
      <c r="B74" s="9" t="s">
        <v>29</v>
      </c>
      <c r="C74" s="18">
        <v>0.1</v>
      </c>
      <c r="D74" s="31">
        <f>IF(Table5[[#This Row],[Mass (g)]]="","",Table5[[#This Row],[Mass (g)]]*VLOOKUP(Table5[[#This Row],[Nuclide]],Doedata,4)*37000000000)</f>
        <v>7992.0000000000009</v>
      </c>
      <c r="E74" s="10" t="s">
        <v>30</v>
      </c>
      <c r="F74" s="10" t="s">
        <v>31</v>
      </c>
      <c r="G74" s="10">
        <v>30</v>
      </c>
      <c r="H74" s="10" t="s">
        <v>832</v>
      </c>
      <c r="I74" s="10"/>
      <c r="J74" s="26">
        <f>IF(Table5[[#This Row],[Activity (Bq)]]="","",Table5[[#This Row],[Activity (Bq)]]/37000000000)</f>
        <v>2.1600000000000003E-7</v>
      </c>
      <c r="AD74" s="30" t="s">
        <v>105</v>
      </c>
      <c r="AE74" s="17"/>
      <c r="AF74" s="17"/>
      <c r="AG74" s="17"/>
      <c r="AH74" s="17"/>
    </row>
    <row r="75" spans="1:34">
      <c r="A75" s="9">
        <v>26</v>
      </c>
      <c r="B75" s="9" t="s">
        <v>889</v>
      </c>
      <c r="C75" s="18">
        <v>0.4</v>
      </c>
      <c r="D75" s="31">
        <f>IF(Table5[[#This Row],[Mass (g)]]="","",Table5[[#This Row],[Mass (g)]]*VLOOKUP(Table5[[#This Row],[Nuclide]],Doedata,4)*37000000000)</f>
        <v>4972.8</v>
      </c>
      <c r="E75" s="10" t="s">
        <v>30</v>
      </c>
      <c r="F75" s="10" t="s">
        <v>31</v>
      </c>
      <c r="G75" s="10">
        <v>30</v>
      </c>
      <c r="H75" s="10" t="s">
        <v>832</v>
      </c>
      <c r="I75" s="10"/>
      <c r="J75" s="26">
        <f>IF(Table5[[#This Row],[Activity (Bq)]]="","",Table5[[#This Row],[Activity (Bq)]]/37000000000)</f>
        <v>1.3440000000000001E-7</v>
      </c>
      <c r="AD75" s="30" t="s">
        <v>106</v>
      </c>
      <c r="AE75" s="17"/>
      <c r="AF75" s="17"/>
      <c r="AG75" s="17"/>
      <c r="AH75" s="17"/>
    </row>
    <row r="76" spans="1:34">
      <c r="A76" s="9">
        <v>27</v>
      </c>
      <c r="B76" s="9" t="s">
        <v>29</v>
      </c>
      <c r="C76" s="18">
        <v>0.1</v>
      </c>
      <c r="D76" s="31">
        <f>IF(Table5[[#This Row],[Mass (g)]]="","",Table5[[#This Row],[Mass (g)]]*VLOOKUP(Table5[[#This Row],[Nuclide]],Doedata,4)*37000000000)</f>
        <v>7992.0000000000009</v>
      </c>
      <c r="E76" s="10" t="s">
        <v>30</v>
      </c>
      <c r="F76" s="10" t="s">
        <v>31</v>
      </c>
      <c r="G76" s="10">
        <v>30</v>
      </c>
      <c r="H76" s="10" t="s">
        <v>832</v>
      </c>
      <c r="I76" s="10"/>
      <c r="J76" s="26">
        <f>IF(Table5[[#This Row],[Activity (Bq)]]="","",Table5[[#This Row],[Activity (Bq)]]/37000000000)</f>
        <v>2.1600000000000003E-7</v>
      </c>
      <c r="AD76" s="30" t="s">
        <v>107</v>
      </c>
      <c r="AE76" s="17"/>
      <c r="AF76" s="17"/>
      <c r="AG76" s="17"/>
      <c r="AH76" s="17"/>
    </row>
    <row r="77" spans="1:34">
      <c r="A77" s="9">
        <v>27</v>
      </c>
      <c r="B77" s="9" t="s">
        <v>889</v>
      </c>
      <c r="C77" s="18">
        <v>0.4</v>
      </c>
      <c r="D77" s="31">
        <f>IF(Table5[[#This Row],[Mass (g)]]="","",Table5[[#This Row],[Mass (g)]]*VLOOKUP(Table5[[#This Row],[Nuclide]],Doedata,4)*37000000000)</f>
        <v>4972.8</v>
      </c>
      <c r="E77" s="10" t="s">
        <v>30</v>
      </c>
      <c r="F77" s="10" t="s">
        <v>31</v>
      </c>
      <c r="G77" s="10">
        <v>30</v>
      </c>
      <c r="H77" s="10" t="s">
        <v>832</v>
      </c>
      <c r="I77" s="10"/>
      <c r="J77" s="26">
        <f>IF(Table5[[#This Row],[Activity (Bq)]]="","",Table5[[#This Row],[Activity (Bq)]]/37000000000)</f>
        <v>1.3440000000000001E-7</v>
      </c>
      <c r="AD77" s="30" t="s">
        <v>108</v>
      </c>
      <c r="AE77" s="17"/>
      <c r="AF77" s="17"/>
      <c r="AG77" s="17"/>
      <c r="AH77" s="17"/>
    </row>
    <row r="78" spans="1:34">
      <c r="A78" s="9">
        <v>28</v>
      </c>
      <c r="B78" s="9" t="s">
        <v>29</v>
      </c>
      <c r="C78" s="18">
        <v>0.1</v>
      </c>
      <c r="D78" s="31">
        <f>IF(Table5[[#This Row],[Mass (g)]]="","",Table5[[#This Row],[Mass (g)]]*VLOOKUP(Table5[[#This Row],[Nuclide]],Doedata,4)*37000000000)</f>
        <v>7992.0000000000009</v>
      </c>
      <c r="E78" s="10" t="s">
        <v>30</v>
      </c>
      <c r="F78" s="10" t="s">
        <v>31</v>
      </c>
      <c r="G78" s="10">
        <v>30</v>
      </c>
      <c r="H78" s="10" t="s">
        <v>832</v>
      </c>
      <c r="I78" s="10"/>
      <c r="J78" s="26">
        <f>IF(Table5[[#This Row],[Activity (Bq)]]="","",Table5[[#This Row],[Activity (Bq)]]/37000000000)</f>
        <v>2.1600000000000003E-7</v>
      </c>
      <c r="AD78" s="30" t="s">
        <v>109</v>
      </c>
      <c r="AE78" s="17"/>
      <c r="AF78" s="17"/>
      <c r="AG78" s="17"/>
      <c r="AH78" s="17"/>
    </row>
    <row r="79" spans="1:34">
      <c r="A79" s="9">
        <v>28</v>
      </c>
      <c r="B79" s="9" t="s">
        <v>889</v>
      </c>
      <c r="C79" s="18">
        <v>0.4</v>
      </c>
      <c r="D79" s="31">
        <f>IF(Table5[[#This Row],[Mass (g)]]="","",Table5[[#This Row],[Mass (g)]]*VLOOKUP(Table5[[#This Row],[Nuclide]],Doedata,4)*37000000000)</f>
        <v>4972.8</v>
      </c>
      <c r="E79" s="10" t="s">
        <v>30</v>
      </c>
      <c r="F79" s="10" t="s">
        <v>31</v>
      </c>
      <c r="G79" s="10">
        <v>30</v>
      </c>
      <c r="H79" s="10" t="s">
        <v>832</v>
      </c>
      <c r="I79" s="10"/>
      <c r="J79" s="26">
        <f>IF(Table5[[#This Row],[Activity (Bq)]]="","",Table5[[#This Row],[Activity (Bq)]]/37000000000)</f>
        <v>1.3440000000000001E-7</v>
      </c>
      <c r="AD79" s="30" t="s">
        <v>110</v>
      </c>
      <c r="AE79" s="17"/>
      <c r="AF79" s="17"/>
      <c r="AG79" s="17"/>
      <c r="AH79" s="17"/>
    </row>
    <row r="80" spans="1:34">
      <c r="A80" s="9">
        <v>29</v>
      </c>
      <c r="B80" s="9" t="s">
        <v>29</v>
      </c>
      <c r="C80" s="18">
        <v>0.1</v>
      </c>
      <c r="D80" s="31">
        <f>IF(Table5[[#This Row],[Mass (g)]]="","",Table5[[#This Row],[Mass (g)]]*VLOOKUP(Table5[[#This Row],[Nuclide]],Doedata,4)*37000000000)</f>
        <v>7992.0000000000009</v>
      </c>
      <c r="E80" s="10" t="s">
        <v>30</v>
      </c>
      <c r="F80" s="10" t="s">
        <v>31</v>
      </c>
      <c r="G80" s="10">
        <v>30</v>
      </c>
      <c r="H80" s="10" t="s">
        <v>832</v>
      </c>
      <c r="I80" s="10"/>
      <c r="J80" s="26">
        <f>IF(Table5[[#This Row],[Activity (Bq)]]="","",Table5[[#This Row],[Activity (Bq)]]/37000000000)</f>
        <v>2.1600000000000003E-7</v>
      </c>
      <c r="AD80" s="30" t="s">
        <v>111</v>
      </c>
      <c r="AE80" s="17"/>
      <c r="AF80" s="17"/>
      <c r="AG80" s="17"/>
      <c r="AH80" s="17"/>
    </row>
    <row r="81" spans="1:34">
      <c r="A81" s="9">
        <v>29</v>
      </c>
      <c r="B81" s="9" t="s">
        <v>889</v>
      </c>
      <c r="C81" s="18">
        <v>0.4</v>
      </c>
      <c r="D81" s="31">
        <f>IF(Table5[[#This Row],[Mass (g)]]="","",Table5[[#This Row],[Mass (g)]]*VLOOKUP(Table5[[#This Row],[Nuclide]],Doedata,4)*37000000000)</f>
        <v>4972.8</v>
      </c>
      <c r="E81" s="10" t="s">
        <v>30</v>
      </c>
      <c r="F81" s="10" t="s">
        <v>31</v>
      </c>
      <c r="G81" s="10">
        <v>30</v>
      </c>
      <c r="H81" s="10" t="s">
        <v>832</v>
      </c>
      <c r="I81" s="10"/>
      <c r="J81" s="26">
        <f>IF(Table5[[#This Row],[Activity (Bq)]]="","",Table5[[#This Row],[Activity (Bq)]]/37000000000)</f>
        <v>1.3440000000000001E-7</v>
      </c>
      <c r="AD81" s="30" t="s">
        <v>112</v>
      </c>
      <c r="AE81" s="17"/>
      <c r="AF81" s="17"/>
      <c r="AG81" s="17"/>
      <c r="AH81" s="17"/>
    </row>
    <row r="82" spans="1:34">
      <c r="A82" s="9">
        <v>30</v>
      </c>
      <c r="B82" s="9" t="s">
        <v>29</v>
      </c>
      <c r="C82" s="18">
        <v>0.1</v>
      </c>
      <c r="D82" s="31">
        <f>IF(Table5[[#This Row],[Mass (g)]]="","",Table5[[#This Row],[Mass (g)]]*VLOOKUP(Table5[[#This Row],[Nuclide]],Doedata,4)*37000000000)</f>
        <v>7992.0000000000009</v>
      </c>
      <c r="E82" s="10" t="s">
        <v>30</v>
      </c>
      <c r="F82" s="10" t="s">
        <v>31</v>
      </c>
      <c r="G82" s="10">
        <v>30</v>
      </c>
      <c r="H82" s="10" t="s">
        <v>832</v>
      </c>
      <c r="I82" s="10"/>
      <c r="J82" s="26">
        <f>IF(Table5[[#This Row],[Activity (Bq)]]="","",Table5[[#This Row],[Activity (Bq)]]/37000000000)</f>
        <v>2.1600000000000003E-7</v>
      </c>
      <c r="AD82" s="30" t="s">
        <v>113</v>
      </c>
      <c r="AE82" s="17"/>
      <c r="AF82" s="17"/>
      <c r="AG82" s="17"/>
      <c r="AH82" s="17"/>
    </row>
    <row r="83" spans="1:34">
      <c r="A83" s="9">
        <v>30</v>
      </c>
      <c r="B83" s="9" t="s">
        <v>889</v>
      </c>
      <c r="C83" s="18">
        <v>0.4</v>
      </c>
      <c r="D83" s="31">
        <f>IF(Table5[[#This Row],[Mass (g)]]="","",Table5[[#This Row],[Mass (g)]]*VLOOKUP(Table5[[#This Row],[Nuclide]],Doedata,4)*37000000000)</f>
        <v>4972.8</v>
      </c>
      <c r="E83" s="10" t="s">
        <v>30</v>
      </c>
      <c r="F83" s="10" t="s">
        <v>31</v>
      </c>
      <c r="G83" s="10">
        <v>30</v>
      </c>
      <c r="H83" s="10" t="s">
        <v>832</v>
      </c>
      <c r="I83" s="10"/>
      <c r="J83" s="26">
        <f>IF(Table5[[#This Row],[Activity (Bq)]]="","",Table5[[#This Row],[Activity (Bq)]]/37000000000)</f>
        <v>1.3440000000000001E-7</v>
      </c>
      <c r="AD83" s="30" t="s">
        <v>114</v>
      </c>
      <c r="AE83" s="17"/>
      <c r="AF83" s="17"/>
      <c r="AG83" s="17"/>
      <c r="AH83" s="17"/>
    </row>
    <row r="84" spans="1:34">
      <c r="A84" s="9">
        <v>31</v>
      </c>
      <c r="B84" s="9" t="s">
        <v>29</v>
      </c>
      <c r="C84" s="18">
        <v>0.1</v>
      </c>
      <c r="D84" s="31">
        <f>IF(Table5[[#This Row],[Mass (g)]]="","",Table5[[#This Row],[Mass (g)]]*VLOOKUP(Table5[[#This Row],[Nuclide]],Doedata,4)*37000000000)</f>
        <v>7992.0000000000009</v>
      </c>
      <c r="E84" s="10" t="s">
        <v>30</v>
      </c>
      <c r="F84" s="10" t="s">
        <v>31</v>
      </c>
      <c r="G84" s="10">
        <v>30</v>
      </c>
      <c r="H84" s="10" t="s">
        <v>832</v>
      </c>
      <c r="I84" s="10"/>
      <c r="J84" s="26">
        <f>IF(Table5[[#This Row],[Activity (Bq)]]="","",Table5[[#This Row],[Activity (Bq)]]/37000000000)</f>
        <v>2.1600000000000003E-7</v>
      </c>
      <c r="AD84" s="30" t="s">
        <v>115</v>
      </c>
      <c r="AE84" s="17"/>
      <c r="AF84" s="17"/>
      <c r="AG84" s="17"/>
      <c r="AH84" s="17"/>
    </row>
    <row r="85" spans="1:34">
      <c r="A85" s="9">
        <v>31</v>
      </c>
      <c r="B85" s="9" t="s">
        <v>889</v>
      </c>
      <c r="C85" s="18">
        <v>0.4</v>
      </c>
      <c r="D85" s="31">
        <f>IF(Table5[[#This Row],[Mass (g)]]="","",Table5[[#This Row],[Mass (g)]]*VLOOKUP(Table5[[#This Row],[Nuclide]],Doedata,4)*37000000000)</f>
        <v>4972.8</v>
      </c>
      <c r="E85" s="10" t="s">
        <v>30</v>
      </c>
      <c r="F85" s="10" t="s">
        <v>31</v>
      </c>
      <c r="G85" s="10">
        <v>30</v>
      </c>
      <c r="H85" s="10" t="s">
        <v>832</v>
      </c>
      <c r="I85" s="10"/>
      <c r="J85" s="26">
        <f>IF(Table5[[#This Row],[Activity (Bq)]]="","",Table5[[#This Row],[Activity (Bq)]]/37000000000)</f>
        <v>1.3440000000000001E-7</v>
      </c>
      <c r="AD85" s="30" t="s">
        <v>116</v>
      </c>
      <c r="AE85" s="17"/>
      <c r="AF85" s="17"/>
      <c r="AG85" s="17"/>
      <c r="AH85" s="17"/>
    </row>
    <row r="86" spans="1:34">
      <c r="A86" s="9">
        <v>32</v>
      </c>
      <c r="B86" s="9" t="s">
        <v>29</v>
      </c>
      <c r="C86" s="18">
        <v>0.1</v>
      </c>
      <c r="D86" s="31">
        <f>IF(Table5[[#This Row],[Mass (g)]]="","",Table5[[#This Row],[Mass (g)]]*VLOOKUP(Table5[[#This Row],[Nuclide]],Doedata,4)*37000000000)</f>
        <v>7992.0000000000009</v>
      </c>
      <c r="E86" s="10" t="s">
        <v>30</v>
      </c>
      <c r="F86" s="10" t="s">
        <v>31</v>
      </c>
      <c r="G86" s="10">
        <v>30</v>
      </c>
      <c r="H86" s="10" t="s">
        <v>832</v>
      </c>
      <c r="I86" s="10"/>
      <c r="J86" s="26">
        <f>IF(Table5[[#This Row],[Activity (Bq)]]="","",Table5[[#This Row],[Activity (Bq)]]/37000000000)</f>
        <v>2.1600000000000003E-7</v>
      </c>
      <c r="AD86" s="30" t="s">
        <v>117</v>
      </c>
      <c r="AE86" s="17"/>
      <c r="AF86" s="17"/>
      <c r="AG86" s="17"/>
      <c r="AH86" s="17"/>
    </row>
    <row r="87" spans="1:34">
      <c r="A87" s="9">
        <v>32</v>
      </c>
      <c r="B87" s="9" t="s">
        <v>889</v>
      </c>
      <c r="C87" s="18">
        <v>0.4</v>
      </c>
      <c r="D87" s="31">
        <f>IF(Table5[[#This Row],[Mass (g)]]="","",Table5[[#This Row],[Mass (g)]]*VLOOKUP(Table5[[#This Row],[Nuclide]],Doedata,4)*37000000000)</f>
        <v>4972.8</v>
      </c>
      <c r="E87" s="10" t="s">
        <v>30</v>
      </c>
      <c r="F87" s="10" t="s">
        <v>31</v>
      </c>
      <c r="G87" s="10">
        <v>30</v>
      </c>
      <c r="H87" s="10" t="s">
        <v>832</v>
      </c>
      <c r="I87" s="10"/>
      <c r="J87" s="26">
        <f>IF(Table5[[#This Row],[Activity (Bq)]]="","",Table5[[#This Row],[Activity (Bq)]]/37000000000)</f>
        <v>1.3440000000000001E-7</v>
      </c>
      <c r="AD87" s="30" t="s">
        <v>118</v>
      </c>
      <c r="AE87" s="17"/>
      <c r="AF87" s="17"/>
      <c r="AG87" s="17"/>
      <c r="AH87" s="17"/>
    </row>
    <row r="88" spans="1:34">
      <c r="A88" s="9">
        <v>33</v>
      </c>
      <c r="B88" s="9" t="s">
        <v>29</v>
      </c>
      <c r="C88" s="18">
        <v>0.1</v>
      </c>
      <c r="D88" s="31">
        <f>IF(Table5[[#This Row],[Mass (g)]]="","",Table5[[#This Row],[Mass (g)]]*VLOOKUP(Table5[[#This Row],[Nuclide]],Doedata,4)*37000000000)</f>
        <v>7992.0000000000009</v>
      </c>
      <c r="E88" s="10" t="s">
        <v>30</v>
      </c>
      <c r="F88" s="10" t="s">
        <v>31</v>
      </c>
      <c r="G88" s="10">
        <v>30</v>
      </c>
      <c r="H88" s="10" t="s">
        <v>832</v>
      </c>
      <c r="I88" s="10"/>
      <c r="J88" s="26">
        <f>IF(Table5[[#This Row],[Activity (Bq)]]="","",Table5[[#This Row],[Activity (Bq)]]/37000000000)</f>
        <v>2.1600000000000003E-7</v>
      </c>
      <c r="AD88" s="30" t="s">
        <v>119</v>
      </c>
      <c r="AE88" s="17"/>
      <c r="AF88" s="17"/>
      <c r="AG88" s="17"/>
      <c r="AH88" s="17"/>
    </row>
    <row r="89" spans="1:34">
      <c r="A89" s="9">
        <v>33</v>
      </c>
      <c r="B89" s="9" t="s">
        <v>889</v>
      </c>
      <c r="C89" s="18">
        <v>0.4</v>
      </c>
      <c r="D89" s="31">
        <f>IF(Table5[[#This Row],[Mass (g)]]="","",Table5[[#This Row],[Mass (g)]]*VLOOKUP(Table5[[#This Row],[Nuclide]],Doedata,4)*37000000000)</f>
        <v>4972.8</v>
      </c>
      <c r="E89" s="10" t="s">
        <v>30</v>
      </c>
      <c r="F89" s="10" t="s">
        <v>31</v>
      </c>
      <c r="G89" s="10">
        <v>30</v>
      </c>
      <c r="H89" s="10" t="s">
        <v>832</v>
      </c>
      <c r="I89" s="10"/>
      <c r="J89" s="26">
        <f>IF(Table5[[#This Row],[Activity (Bq)]]="","",Table5[[#This Row],[Activity (Bq)]]/37000000000)</f>
        <v>1.3440000000000001E-7</v>
      </c>
      <c r="AD89" s="30" t="s">
        <v>120</v>
      </c>
      <c r="AE89" s="17"/>
      <c r="AF89" s="17"/>
      <c r="AG89" s="17"/>
      <c r="AH89" s="17"/>
    </row>
    <row r="90" spans="1:34">
      <c r="A90" s="9">
        <v>34</v>
      </c>
      <c r="B90" s="9" t="s">
        <v>29</v>
      </c>
      <c r="C90" s="18">
        <v>0.1</v>
      </c>
      <c r="D90" s="31">
        <f>IF(Table5[[#This Row],[Mass (g)]]="","",Table5[[#This Row],[Mass (g)]]*VLOOKUP(Table5[[#This Row],[Nuclide]],Doedata,4)*37000000000)</f>
        <v>7992.0000000000009</v>
      </c>
      <c r="E90" s="10" t="s">
        <v>30</v>
      </c>
      <c r="F90" s="10" t="s">
        <v>31</v>
      </c>
      <c r="G90" s="10">
        <v>30</v>
      </c>
      <c r="H90" s="10" t="s">
        <v>832</v>
      </c>
      <c r="I90" s="10"/>
      <c r="J90" s="26">
        <f>IF(Table5[[#This Row],[Activity (Bq)]]="","",Table5[[#This Row],[Activity (Bq)]]/37000000000)</f>
        <v>2.1600000000000003E-7</v>
      </c>
      <c r="AD90" s="30" t="s">
        <v>121</v>
      </c>
      <c r="AE90" s="17"/>
      <c r="AF90" s="17"/>
      <c r="AG90" s="17"/>
      <c r="AH90" s="17"/>
    </row>
    <row r="91" spans="1:34">
      <c r="A91" s="9">
        <v>34</v>
      </c>
      <c r="B91" s="9" t="s">
        <v>889</v>
      </c>
      <c r="C91" s="18">
        <v>0.4</v>
      </c>
      <c r="D91" s="31">
        <f>IF(Table5[[#This Row],[Mass (g)]]="","",Table5[[#This Row],[Mass (g)]]*VLOOKUP(Table5[[#This Row],[Nuclide]],Doedata,4)*37000000000)</f>
        <v>4972.8</v>
      </c>
      <c r="E91" s="10" t="s">
        <v>30</v>
      </c>
      <c r="F91" s="10" t="s">
        <v>31</v>
      </c>
      <c r="G91" s="10">
        <v>30</v>
      </c>
      <c r="H91" s="10" t="s">
        <v>832</v>
      </c>
      <c r="I91" s="10"/>
      <c r="J91" s="26">
        <f>IF(Table5[[#This Row],[Activity (Bq)]]="","",Table5[[#This Row],[Activity (Bq)]]/37000000000)</f>
        <v>1.3440000000000001E-7</v>
      </c>
      <c r="AD91" s="30" t="s">
        <v>122</v>
      </c>
      <c r="AE91" s="17"/>
      <c r="AF91" s="17"/>
      <c r="AG91" s="17"/>
      <c r="AH91" s="17"/>
    </row>
    <row r="92" spans="1:34">
      <c r="A92" s="9">
        <v>35</v>
      </c>
      <c r="B92" s="9" t="s">
        <v>29</v>
      </c>
      <c r="C92" s="18">
        <v>0.1</v>
      </c>
      <c r="D92" s="31">
        <f>IF(Table5[[#This Row],[Mass (g)]]="","",Table5[[#This Row],[Mass (g)]]*VLOOKUP(Table5[[#This Row],[Nuclide]],Doedata,4)*37000000000)</f>
        <v>7992.0000000000009</v>
      </c>
      <c r="E92" s="10" t="s">
        <v>30</v>
      </c>
      <c r="F92" s="10" t="s">
        <v>31</v>
      </c>
      <c r="G92" s="10">
        <v>30</v>
      </c>
      <c r="H92" s="10" t="s">
        <v>832</v>
      </c>
      <c r="I92" s="10"/>
      <c r="J92" s="26">
        <f>IF(Table5[[#This Row],[Activity (Bq)]]="","",Table5[[#This Row],[Activity (Bq)]]/37000000000)</f>
        <v>2.1600000000000003E-7</v>
      </c>
      <c r="AD92" s="30" t="s">
        <v>123</v>
      </c>
      <c r="AE92" s="17"/>
      <c r="AF92" s="17"/>
      <c r="AG92" s="17"/>
      <c r="AH92" s="17"/>
    </row>
    <row r="93" spans="1:34">
      <c r="A93" s="9">
        <v>35</v>
      </c>
      <c r="B93" s="9" t="s">
        <v>889</v>
      </c>
      <c r="C93" s="18">
        <v>0.4</v>
      </c>
      <c r="D93" s="31">
        <f>IF(Table5[[#This Row],[Mass (g)]]="","",Table5[[#This Row],[Mass (g)]]*VLOOKUP(Table5[[#This Row],[Nuclide]],Doedata,4)*37000000000)</f>
        <v>4972.8</v>
      </c>
      <c r="E93" s="10" t="s">
        <v>30</v>
      </c>
      <c r="F93" s="10" t="s">
        <v>31</v>
      </c>
      <c r="G93" s="10">
        <v>30</v>
      </c>
      <c r="H93" s="10" t="s">
        <v>832</v>
      </c>
      <c r="I93" s="10"/>
      <c r="J93" s="26">
        <f>IF(Table5[[#This Row],[Activity (Bq)]]="","",Table5[[#This Row],[Activity (Bq)]]/37000000000)</f>
        <v>1.3440000000000001E-7</v>
      </c>
      <c r="AD93" s="30" t="s">
        <v>124</v>
      </c>
      <c r="AE93" s="17"/>
      <c r="AF93" s="17"/>
      <c r="AG93" s="17"/>
      <c r="AH93" s="17"/>
    </row>
    <row r="94" spans="1:34">
      <c r="A94" s="9">
        <v>36</v>
      </c>
      <c r="B94" s="9" t="s">
        <v>29</v>
      </c>
      <c r="C94" s="18">
        <v>0.1</v>
      </c>
      <c r="D94" s="31">
        <f>IF(Table5[[#This Row],[Mass (g)]]="","",Table5[[#This Row],[Mass (g)]]*VLOOKUP(Table5[[#This Row],[Nuclide]],Doedata,4)*37000000000)</f>
        <v>7992.0000000000009</v>
      </c>
      <c r="E94" s="10" t="s">
        <v>30</v>
      </c>
      <c r="F94" s="10" t="s">
        <v>31</v>
      </c>
      <c r="G94" s="10">
        <v>30</v>
      </c>
      <c r="H94" s="10" t="s">
        <v>832</v>
      </c>
      <c r="I94" s="10"/>
      <c r="J94" s="26">
        <f>IF(Table5[[#This Row],[Activity (Bq)]]="","",Table5[[#This Row],[Activity (Bq)]]/37000000000)</f>
        <v>2.1600000000000003E-7</v>
      </c>
      <c r="AD94" s="30" t="s">
        <v>125</v>
      </c>
      <c r="AE94" s="17"/>
      <c r="AF94" s="17"/>
      <c r="AG94" s="17"/>
      <c r="AH94" s="17"/>
    </row>
    <row r="95" spans="1:34">
      <c r="A95" s="9">
        <v>36</v>
      </c>
      <c r="B95" s="9" t="s">
        <v>889</v>
      </c>
      <c r="C95" s="18">
        <v>0.4</v>
      </c>
      <c r="D95" s="31">
        <f>IF(Table5[[#This Row],[Mass (g)]]="","",Table5[[#This Row],[Mass (g)]]*VLOOKUP(Table5[[#This Row],[Nuclide]],Doedata,4)*37000000000)</f>
        <v>4972.8</v>
      </c>
      <c r="E95" s="10" t="s">
        <v>30</v>
      </c>
      <c r="F95" s="10" t="s">
        <v>31</v>
      </c>
      <c r="G95" s="10">
        <v>30</v>
      </c>
      <c r="H95" s="10" t="s">
        <v>832</v>
      </c>
      <c r="I95" s="10"/>
      <c r="J95" s="26">
        <f>IF(Table5[[#This Row],[Activity (Bq)]]="","",Table5[[#This Row],[Activity (Bq)]]/37000000000)</f>
        <v>1.3440000000000001E-7</v>
      </c>
      <c r="AD95" s="30" t="s">
        <v>126</v>
      </c>
      <c r="AE95" s="17"/>
      <c r="AF95" s="17"/>
      <c r="AG95" s="17"/>
      <c r="AH95" s="17"/>
    </row>
    <row r="96" spans="1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1" sqref="C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29</v>
      </c>
      <c r="B5" s="19">
        <v>1.2</v>
      </c>
      <c r="C5" s="19">
        <v>95904.000000000015</v>
      </c>
      <c r="D5" s="19">
        <v>2.5920000000000012E-6</v>
      </c>
    </row>
    <row r="6" spans="1:4">
      <c r="A6" s="25" t="s">
        <v>889</v>
      </c>
      <c r="B6" s="19">
        <v>4.8</v>
      </c>
      <c r="C6" s="19">
        <v>59673.600000000013</v>
      </c>
      <c r="D6" s="19">
        <v>1.6127999999999998E-6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6</v>
      </c>
      <c r="C8" s="19">
        <v>155577.60000000003</v>
      </c>
      <c r="D8" s="19">
        <v>4.2048000000000008E-6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6" sqref="C26:C27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2010-11-18T22:52:38Z</cp:lastPrinted>
  <dcterms:created xsi:type="dcterms:W3CDTF">2010-11-12T20:51:00Z</dcterms:created>
  <dcterms:modified xsi:type="dcterms:W3CDTF">2012-12-07T21:09:47Z</dcterms:modified>
</cp:coreProperties>
</file>