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codeName="ThisWorkbook" autoCompressPictures="0"/>
  <bookViews>
    <workbookView xWindow="240" yWindow="20" windowWidth="24600" windowHeight="182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<sst xmlns="http://schemas.openxmlformats.org/spreadsheetml/2006/main" count="3304" uniqueCount="903">
  <si>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</si>
  <si>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</si>
  <si>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</si>
  <si>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</si>
  <si>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</si>
  <si>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</si>
  <si>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</si>
  <si>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</si>
  <si>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</si>
  <si>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</si>
  <si>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</si>
  <si>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</si>
  <si>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</si>
  <si>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</si>
  <si>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</si>
  <si>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</si>
  <si>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</si>
  <si>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</si>
  <si>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</si>
  <si>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</si>
  <si>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</si>
  <si>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</si>
  <si>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</si>
  <si>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</si>
  <si>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</si>
  <si>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</si>
  <si>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</si>
  <si>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</si>
  <si>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</si>
  <si>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</si>
  <si>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</si>
  <si>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</si>
  <si>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</si>
  <si>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</si>
  <si>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</si>
  <si>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</si>
  <si>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</si>
  <si>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</si>
  <si>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</si>
  <si>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</si>
  <si>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</si>
  <si>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</si>
  <si>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</si>
  <si>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</si>
  <si>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</si>
  <si>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</si>
  <si>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</si>
  <si>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</si>
  <si>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</si>
  <si>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</si>
  <si>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</si>
  <si>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</si>
  <si>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</si>
  <si>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</si>
  <si>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</si>
  <si>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</si>
  <si>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</si>
  <si>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</si>
  <si>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</si>
  <si>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</si>
  <si>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</si>
  <si>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</si>
  <si>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</si>
  <si>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</si>
  <si>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</si>
  <si>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</si>
  <si>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</si>
  <si>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</si>
  <si>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</si>
  <si>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</si>
  <si>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</si>
  <si>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</si>
  <si>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</si>
  <si>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</si>
  <si>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</si>
  <si>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</si>
  <si>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</si>
  <si>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</si>
  <si>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</si>
  <si>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</si>
  <si>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</si>
  <si>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</si>
  <si>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</si>
  <si>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</si>
  <si>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</si>
  <si>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</si>
  <si>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</si>
  <si>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</si>
  <si>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</si>
  <si>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</si>
  <si>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</si>
  <si>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</si>
  <si>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</si>
  <si>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</si>
  <si>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</si>
  <si>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</si>
  <si>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</si>
  <si>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</si>
  <si>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</si>
  <si>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</si>
  <si>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</si>
  <si>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</si>
  <si>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</si>
  <si>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</si>
  <si>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</si>
  <si>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</si>
  <si>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</si>
  <si>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</si>
  <si>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</si>
  <si>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</si>
  <si>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</si>
  <si>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</si>
  <si>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</si>
  <si>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</si>
  <si>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</si>
  <si>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</si>
  <si>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</si>
  <si>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</si>
  <si>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</si>
  <si>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</si>
  <si>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</si>
  <si>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</si>
  <si>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</si>
  <si>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</si>
  <si>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</si>
  <si>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</si>
  <si>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</si>
  <si>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</si>
  <si>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</si>
  <si>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</si>
  <si>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</si>
  <si>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</si>
  <si>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</si>
  <si>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</si>
  <si>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</si>
  <si>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</si>
  <si>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</si>
  <si>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</si>
  <si>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</si>
  <si>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</si>
  <si>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</si>
  <si>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</si>
  <si>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</si>
  <si>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</si>
  <si>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</si>
  <si>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</si>
  <si>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</si>
  <si>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</si>
  <si>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</si>
  <si>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</si>
  <si>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</si>
  <si>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</si>
  <si>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</si>
  <si>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</si>
  <si>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</si>
  <si>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</si>
  <si>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</si>
  <si>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</si>
  <si>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</si>
  <si>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</si>
  <si>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</si>
  <si>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</si>
  <si>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</si>
  <si>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</si>
  <si>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</si>
  <si>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</si>
  <si>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</si>
  <si>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</si>
  <si>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</si>
  <si>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</si>
  <si>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</si>
  <si>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</si>
  <si>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</si>
  <si>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</si>
  <si>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</si>
  <si>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</si>
  <si>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</si>
  <si>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</si>
  <si>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</si>
  <si>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</si>
  <si>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</si>
  <si>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</si>
  <si>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</si>
  <si>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</si>
  <si>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</si>
  <si>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</si>
  <si>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</si>
  <si>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</si>
  <si>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</si>
  <si>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</si>
  <si>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</si>
  <si>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</si>
  <si>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</si>
  <si>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</si>
  <si>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</si>
  <si>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</si>
  <si>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</si>
  <si>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</si>
  <si>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</si>
  <si>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</si>
  <si>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</si>
  <si>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</si>
  <si>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</si>
  <si>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</si>
  <si>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</si>
  <si>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</si>
  <si>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</si>
  <si>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</si>
  <si>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</si>
  <si>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</si>
  <si>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</si>
  <si>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</si>
  <si>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</si>
  <si>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</si>
  <si>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</si>
  <si>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</si>
  <si>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</si>
  <si>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</si>
  <si>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</si>
  <si>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</si>
  <si>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</si>
  <si>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</si>
  <si>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</si>
  <si>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</si>
  <si>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</si>
  <si>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</si>
  <si>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</si>
  <si>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</si>
  <si>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</si>
  <si>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</si>
  <si>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</si>
  <si>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</si>
  <si>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</si>
  <si>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</si>
  <si>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</si>
  <si>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</si>
  <si>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</si>
  <si>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</si>
  <si>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</si>
  <si>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</si>
  <si>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</si>
  <si>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</si>
  <si>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</si>
  <si>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</si>
  <si>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</si>
  <si>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</si>
  <si>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</si>
  <si>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</si>
  <si>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</si>
  <si>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</si>
  <si>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</si>
  <si>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</si>
  <si>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</si>
  <si>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</si>
  <si>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</si>
  <si>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</si>
  <si>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</si>
  <si>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</si>
  <si>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</si>
  <si>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</si>
  <si>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</si>
  <si>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</si>
  <si>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</si>
  <si>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</si>
  <si>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</si>
  <si>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</si>
  <si>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</si>
  <si>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</si>
  <si>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</si>
  <si>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</si>
  <si>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</si>
  <si>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</si>
  <si>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</si>
  <si>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</si>
  <si>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</si>
  <si>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</si>
  <si>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</si>
  <si>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</si>
  <si>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</si>
  <si>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</si>
  <si>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</si>
  <si>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</si>
  <si>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</si>
  <si>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</si>
  <si>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</si>
  <si>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</si>
  <si>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</si>
  <si>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</si>
  <si>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</si>
  <si>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</si>
  <si>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</si>
  <si>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</si>
  <si>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</si>
  <si>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</si>
  <si>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</si>
  <si>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</si>
  <si>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</si>
  <si>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</si>
  <si>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</si>
  <si>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</si>
  <si>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</si>
  <si>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</si>
  <si>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</si>
  <si>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</si>
  <si>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</si>
  <si>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</si>
  <si>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</si>
  <si>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</si>
  <si>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</si>
  <si>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</si>
  <si>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</si>
  <si>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</si>
  <si>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</si>
  <si>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</si>
  <si>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</si>
  <si>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</si>
  <si>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</si>
  <si>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</si>
  <si>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</si>
  <si>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</si>
  <si>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</si>
  <si>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</si>
  <si>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</si>
  <si>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</si>
  <si>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</si>
  <si>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</si>
  <si>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</si>
  <si>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</si>
  <si>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</si>
  <si>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</si>
  <si>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</si>
  <si>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</si>
  <si>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</si>
  <si>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</si>
  <si>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</si>
  <si>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</si>
  <si>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</si>
  <si>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</si>
  <si>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</si>
  <si>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</si>
  <si>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</si>
  <si>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</si>
  <si>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</si>
  <si>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</si>
  <si>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</si>
  <si>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</si>
  <si>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</si>
  <si>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</si>
  <si>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</si>
  <si>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</si>
  <si>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</si>
  <si>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</si>
  <si>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</si>
  <si>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</si>
  <si>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</si>
  <si>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</si>
  <si>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</si>
  <si>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</si>
  <si>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</si>
  <si>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</si>
  <si>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</si>
  <si>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</si>
  <si>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</si>
  <si>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</si>
  <si>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</si>
  <si>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</si>
  <si>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</si>
  <si>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</si>
  <si>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</si>
  <si>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</si>
  <si>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</si>
  <si>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</si>
  <si>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</si>
  <si>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</si>
  <si>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</si>
  <si>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</si>
  <si>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</si>
  <si>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</si>
  <si>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</si>
  <si>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</si>
  <si>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</si>
  <si>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</si>
  <si>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</si>
  <si>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</si>
  <si>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</si>
  <si>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</si>
  <si>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</si>
  <si>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</si>
  <si>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</si>
  <si>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</si>
  <si>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</si>
  <si>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</si>
  <si>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</si>
  <si>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</si>
  <si>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</si>
  <si>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</si>
  <si>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</si>
  <si>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</si>
  <si>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</si>
  <si>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</si>
  <si>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</si>
  <si>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</si>
  <si>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</si>
  <si>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</si>
  <si>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</si>
  <si>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</si>
  <si>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</si>
  <si>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</si>
  <si>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</si>
  <si>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</si>
  <si>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</si>
  <si>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</si>
  <si>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</si>
  <si>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</si>
  <si>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</si>
  <si>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</si>
  <si>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</si>
  <si>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</si>
  <si>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</si>
  <si>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</si>
  <si>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</si>
  <si>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</si>
  <si>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</si>
  <si>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</si>
  <si>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</si>
  <si>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</si>
  <si>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</si>
  <si>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</si>
  <si>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</si>
  <si>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</si>
  <si>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</si>
  <si>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</si>
  <si>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</si>
  <si>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</si>
  <si>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</si>
  <si>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</si>
  <si>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</si>
  <si>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</si>
  <si>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</si>
  <si>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</si>
  <si>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</si>
  <si>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</si>
  <si>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</si>
  <si>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</si>
  <si>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</si>
  <si>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</si>
  <si>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</si>
  <si>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</si>
  <si>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</si>
  <si>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</si>
  <si>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</si>
  <si>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</si>
  <si>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</si>
  <si>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</si>
  <si>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</si>
  <si>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</si>
  <si>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</si>
  <si>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</si>
  <si>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</si>
  <si>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</si>
  <si>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</si>
  <si>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</si>
  <si>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</si>
  <si>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</si>
  <si>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</si>
  <si>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</si>
  <si>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</si>
  <si>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</si>
  <si>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</si>
  <si>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</si>
  <si>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</si>
  <si>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</si>
  <si>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</si>
  <si>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</si>
  <si>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</si>
  <si>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</si>
  <si>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</si>
  <si>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</si>
  <si>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</si>
  <si>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</si>
  <si>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</si>
  <si>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</si>
  <si>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</si>
  <si>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</si>
  <si>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</si>
  <si>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</si>
  <si>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</si>
  <si>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</si>
  <si>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</si>
  <si>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</si>
  <si>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</si>
  <si>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</si>
  <si>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</si>
  <si>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</si>
  <si>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</si>
  <si>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</si>
  <si>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</si>
  <si>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</si>
  <si>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</si>
  <si>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</si>
  <si>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</si>
  <si>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</si>
  <si>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</si>
  <si>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</si>
  <si>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</si>
  <si>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</si>
  <si>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</si>
  <si>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</si>
  <si>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</si>
  <si>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</si>
  <si>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</si>
  <si>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</si>
  <si>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</si>
  <si>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</si>
  <si>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</si>
  <si>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</si>
  <si>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</si>
  <si>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</si>
  <si>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</si>
  <si>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</si>
  <si>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</si>
  <si>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</si>
  <si>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</si>
  <si>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</si>
  <si>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</si>
  <si>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</si>
  <si>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</si>
  <si>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</si>
  <si>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</si>
  <si>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</si>
  <si>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</si>
  <si>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</si>
  <si>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</si>
  <si>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</si>
  <si>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</si>
  <si>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</si>
  <si>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</si>
  <si>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</si>
  <si>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</si>
  <si>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</si>
  <si>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</si>
  <si>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</si>
  <si>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</si>
  <si>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</si>
  <si>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</si>
  <si>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</si>
  <si>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</si>
  <si>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</si>
  <si>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</si>
  <si>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</si>
  <si>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</si>
  <si>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</si>
  <si>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</si>
  <si>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</si>
  <si>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</si>
  <si>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</si>
  <si>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</si>
  <si>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</si>
  <si>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</si>
  <si>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</si>
  <si>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</si>
  <si>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</si>
  <si>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</si>
  <si>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</si>
  <si>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</si>
  <si>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</si>
  <si>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</si>
  <si>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</si>
  <si>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</si>
  <si>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</si>
  <si>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</si>
  <si>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</si>
  <si>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</si>
  <si>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</si>
  <si>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</si>
  <si>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</si>
  <si>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</si>
  <si>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</si>
  <si>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</si>
  <si>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</si>
  <si>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</si>
  <si>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</si>
  <si>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</si>
  <si>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</si>
  <si>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</si>
  <si>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</si>
  <si>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</si>
  <si>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</si>
  <si>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</si>
  <si>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</si>
  <si>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</si>
  <si>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</si>
  <si>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</si>
  <si>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</si>
  <si>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</si>
  <si>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</si>
  <si>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</si>
  <si>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</si>
  <si>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</si>
  <si>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</si>
  <si>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</si>
  <si>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</si>
  <si>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</si>
  <si>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</si>
  <si>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</si>
  <si>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</si>
  <si>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</si>
  <si>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</si>
  <si>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</si>
  <si>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</si>
  <si>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</si>
  <si>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</si>
  <si>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</si>
  <si>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</si>
  <si>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</si>
  <si>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</si>
  <si>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</si>
  <si>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</si>
  <si>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</si>
  <si>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</si>
  <si>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</si>
  <si>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</si>
  <si>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</si>
  <si>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</si>
  <si>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</si>
  <si>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</si>
  <si>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</si>
  <si>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</si>
  <si>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</si>
  <si>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</si>
  <si>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</si>
  <si>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</si>
  <si>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</si>
  <si>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</si>
  <si>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</si>
  <si>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</si>
  <si>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</si>
  <si>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</si>
  <si>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</si>
  <si>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</si>
  <si>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</si>
  <si>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</si>
  <si>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</si>
  <si>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</si>
  <si>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</si>
  <si>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</si>
  <si>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</si>
  <si>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</si>
  <si>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</si>
  <si>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</si>
  <si>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</si>
  <si>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</si>
  <si>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</si>
  <si>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</si>
  <si>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</si>
  <si>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</si>
  <si>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</si>
  <si>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</si>
  <si>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</si>
  <si>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</si>
  <si>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</si>
  <si>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</si>
  <si>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</si>
  <si>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</si>
  <si>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</si>
  <si>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</si>
  <si>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</si>
  <si>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</si>
  <si>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</si>
  <si>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</si>
  <si>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</si>
  <si>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</si>
  <si>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</si>
  <si>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</si>
  <si>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</si>
  <si>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</si>
  <si>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</si>
  <si>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</si>
  <si>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</si>
  <si>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</si>
  <si>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</si>
  <si>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</si>
  <si>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</si>
  <si>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</si>
  <si>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</si>
  <si>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</si>
  <si>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</si>
  <si>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</si>
  <si>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</si>
  <si>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</si>
  <si>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</si>
  <si>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</si>
  <si>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</si>
  <si>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</si>
  <si>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</si>
  <si>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</si>
  <si>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</si>
  <si>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</si>
  <si>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</si>
  <si>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</si>
  <si>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</si>
  <si>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</si>
  <si>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</si>
  <si>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</si>
  <si>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</si>
  <si>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</si>
  <si>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</si>
  <si>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</si>
  <si>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</si>
  <si>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</si>
  <si>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</si>
  <si>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</si>
  <si>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</si>
  <si>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</si>
  <si>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</si>
  <si>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</si>
  <si>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</si>
  <si>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</si>
  <si>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</si>
  <si>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</si>
  <si>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</si>
  <si>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</si>
  <si>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</si>
  <si>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</si>
  <si>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</si>
  <si>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</si>
  <si>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</si>
  <si>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</si>
  <si>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</si>
  <si>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</si>
  <si>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</si>
  <si>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</si>
  <si>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</si>
  <si>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</si>
  <si>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</si>
  <si>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</si>
  <si>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</si>
  <si>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</si>
  <si>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</si>
  <si>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</si>
  <si>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</si>
  <si>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</si>
  <si>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</si>
  <si>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</si>
  <si>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</si>
  <si>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</si>
  <si>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</si>
  <si>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</si>
  <si>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</si>
  <si>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</si>
  <si>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</si>
  <si>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</si>
  <si>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</si>
  <si>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</si>
  <si>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</si>
  <si>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</si>
  <si>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</si>
  <si>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</si>
  <si>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</si>
  <si>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</si>
  <si>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</si>
  <si>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</si>
  <si>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</si>
  <si>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</si>
  <si>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</si>
  <si>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</si>
  <si>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</si>
  <si>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</si>
  <si>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</si>
  <si>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</si>
  <si>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</si>
  <si>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</si>
  <si>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</si>
  <si>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</si>
  <si>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</si>
  <si>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</si>
  <si>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</si>
  <si>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</si>
  <si>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</si>
  <si>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</si>
  <si>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</si>
  <si>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</si>
  <si>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</si>
  <si>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</si>
  <si>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</si>
  <si>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</si>
  <si>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</si>
  <si>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</si>
  <si>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</si>
  <si>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</si>
  <si>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</si>
  <si>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</si>
  <si>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</si>
  <si>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</si>
  <si>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</si>
  <si>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</si>
  <si>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</si>
  <si>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</si>
  <si>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</si>
  <si>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</si>
  <si>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</si>
  <si>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</si>
  <si>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</si>
  <si>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</si>
  <si>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</si>
  <si>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</si>
  <si>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</si>
  <si>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</si>
  <si>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</si>
  <si>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</si>
  <si>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</si>
  <si>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</si>
  <si>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</si>
  <si>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</si>
  <si>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</si>
  <si>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</si>
  <si>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</si>
  <si>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</si>
  <si>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</si>
  <si>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</si>
  <si>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</si>
  <si>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</si>
  <si>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</si>
  <si>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</si>
  <si>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</si>
  <si>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</si>
  <si>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</si>
  <si>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</si>
  <si>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</si>
  <si>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</si>
  <si>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</si>
  <si>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</si>
  <si>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</si>
  <si>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</si>
  <si>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</si>
  <si>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</si>
  <si>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</si>
  <si>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</si>
  <si>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</si>
  <si>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</si>
  <si>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</si>
  <si>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</si>
  <si>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</si>
  <si>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</si>
  <si>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</si>
  <si>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</si>
  <si>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</si>
  <si>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</si>
  <si>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</si>
  <si>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</si>
  <si>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</si>
  <si>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</si>
  <si>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</si>
  <si>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</si>
  <si>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</si>
  <si>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</si>
  <si>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</si>
  <si>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</si>
  <si>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</si>
  <si>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</si>
  <si>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</si>
  <si>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</si>
  <si>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</si>
  <si>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</si>
  <si>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</si>
  <si>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</si>
  <si>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</si>
  <si>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</si>
  <si>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</si>
  <si>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</si>
  <si>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</si>
  <si>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</si>
  <si>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</si>
  <si>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</si>
  <si>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</si>
  <si>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</si>
  <si>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</si>
  <si>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</si>
  <si>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</si>
  <si>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</si>
  <si>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</si>
  <si>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</si>
  <si>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Tc standard</t>
  </si>
  <si>
    <t>solid</t>
  </si>
  <si>
    <t>oxide</t>
  </si>
  <si>
    <t>Tc liquid samples (many)</t>
  </si>
  <si>
    <t>liquid</t>
  </si>
  <si>
    <t>Ts solid samples (many)</t>
  </si>
  <si>
    <t>Tc solid samples (many)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</si>
  <si>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</si>
  <si>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</si>
  <si>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</si>
  <si>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</si>
  <si>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</si>
  <si>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</si>
  <si>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</si>
  <si>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</si>
  <si>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11/2/2012</t>
  </si>
  <si>
    <t>Not necessary for return to LBNL</t>
  </si>
  <si>
    <t>Uranium reference</t>
  </si>
  <si>
    <t>Uranium sample</t>
  </si>
  <si>
    <t xml:space="preserve"> </t>
  </si>
  <si>
    <t>3746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</si>
</sst>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B1" zoomScale="85" zoomScaleNormal="85" zoomScalePageLayoutView="85" workbookViewId="0">
      <pane ySplit="23" topLeftCell="A24" activePane="bottomLeft" state="frozenSplit"/>
      <selection activeCell="C5" sqref="C5"/>
      <selection pane="bottomLeft" activeCell="B14" sqref="B1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889</v>
      </c>
    </row>
    <row r="3" spans="1:3">
      <c r="A3" s="17" t="s">
        <v>9</v>
      </c>
      <c r="B3" s="11" t="s">
        <v>890</v>
      </c>
    </row>
    <row r="4" spans="1:3">
      <c r="A4" s="17" t="s">
        <v>12</v>
      </c>
      <c r="B4" s="11" t="s">
        <v>891</v>
      </c>
    </row>
    <row r="5" spans="1:3">
      <c r="A5" s="17" t="s">
        <v>10</v>
      </c>
      <c r="B5" s="11" t="s">
        <v>892</v>
      </c>
      <c r="C5" s="9" t="s">
        <v>881</v>
      </c>
    </row>
    <row r="6" spans="1:3">
      <c r="A6" s="17" t="s">
        <v>11</v>
      </c>
      <c r="B6" s="11"/>
    </row>
    <row r="7" spans="1:3">
      <c r="A7" s="17" t="s">
        <v>878</v>
      </c>
      <c r="B7" s="11" t="s">
        <v>893</v>
      </c>
    </row>
    <row r="8" spans="1:3">
      <c r="A8" s="17" t="s">
        <v>13</v>
      </c>
      <c r="B8" s="11" t="s">
        <v>894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895</v>
      </c>
    </row>
    <row r="12" spans="1:3">
      <c r="A12" s="17" t="s">
        <v>26</v>
      </c>
      <c r="B12" s="22" t="s">
        <v>896</v>
      </c>
    </row>
    <row r="13" spans="1:3">
      <c r="A13" s="17" t="s">
        <v>839</v>
      </c>
      <c r="B13" s="40" t="s">
        <v>902</v>
      </c>
    </row>
    <row r="14" spans="1:3">
      <c r="A14" s="17" t="s">
        <v>16</v>
      </c>
      <c r="B14" s="29" t="s">
        <v>897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40">
        <v>41257</v>
      </c>
      <c r="C17" s="9" t="s">
        <v>853</v>
      </c>
    </row>
    <row r="18" spans="1:34">
      <c r="A18" s="17" t="s">
        <v>42</v>
      </c>
      <c r="B18" s="11" t="s">
        <v>898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882</v>
      </c>
      <c r="B24" s="9" t="s">
        <v>698</v>
      </c>
      <c r="C24" s="18">
        <v>2E-3</v>
      </c>
      <c r="D24" s="31">
        <f>IF(Table5[[#This Row],[Mass (g)]]="","",Table5[[#This Row],[Mass (g)]]*VLOOKUP(Table5[[#This Row],[Nuclide]],Doedata,4)*37000000000)</f>
        <v>1258000.0000000002</v>
      </c>
      <c r="E24" s="10" t="s">
        <v>883</v>
      </c>
      <c r="F24" s="10" t="s">
        <v>884</v>
      </c>
      <c r="G24" s="10">
        <v>30</v>
      </c>
      <c r="H24" s="10" t="s">
        <v>859</v>
      </c>
      <c r="I24" s="10"/>
      <c r="J24" s="26">
        <f>IF(Table5[[#This Row],[Activity (Bq)]]="","",Table5[[#This Row],[Activity (Bq)]]/37000000000)</f>
        <v>3.4000000000000007E-5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885</v>
      </c>
      <c r="B25" s="9" t="s">
        <v>698</v>
      </c>
      <c r="C25" s="18">
        <v>0.1</v>
      </c>
      <c r="D25" s="31">
        <f>IF(Table5[[#This Row],[Mass (g)]]="","",Table5[[#This Row],[Mass (g)]]*VLOOKUP(Table5[[#This Row],[Nuclide]],Doedata,4)*37000000000)</f>
        <v>62900000.000000007</v>
      </c>
      <c r="E25" s="10" t="s">
        <v>886</v>
      </c>
      <c r="F25" s="10" t="s">
        <v>823</v>
      </c>
      <c r="G25" s="10">
        <v>30</v>
      </c>
      <c r="H25" s="10" t="s">
        <v>858</v>
      </c>
      <c r="I25" s="10"/>
      <c r="J25" s="26">
        <f>IF(Table5[[#This Row],[Activity (Bq)]]="","",Table5[[#This Row],[Activity (Bq)]]/37000000000)</f>
        <v>1.7000000000000001E-3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887</v>
      </c>
      <c r="B26" s="9" t="s">
        <v>698</v>
      </c>
      <c r="C26" s="18">
        <v>0.1</v>
      </c>
      <c r="D26" s="31">
        <f>IF(Table5[[#This Row],[Mass (g)]]="","",Table5[[#This Row],[Mass (g)]]*VLOOKUP(Table5[[#This Row],[Nuclide]],Doedata,4)*37000000000)</f>
        <v>62900000.000000007</v>
      </c>
      <c r="E26" s="10" t="s">
        <v>883</v>
      </c>
      <c r="F26" s="10" t="s">
        <v>884</v>
      </c>
      <c r="G26" s="10">
        <v>30</v>
      </c>
      <c r="H26" s="10" t="s">
        <v>826</v>
      </c>
      <c r="I26" s="10"/>
      <c r="J26" s="26">
        <f>IF(Table5[[#This Row],[Activity (Bq)]]="","",Table5[[#This Row],[Activity (Bq)]]/37000000000)</f>
        <v>1.7000000000000001E-3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888</v>
      </c>
      <c r="B27" s="9" t="s">
        <v>698</v>
      </c>
      <c r="C27" s="18">
        <v>0.1</v>
      </c>
      <c r="D27" s="31">
        <f>IF(Table5[[#This Row],[Mass (g)]]="","",Table5[[#This Row],[Mass (g)]]*VLOOKUP(Table5[[#This Row],[Nuclide]],Doedata,4)*37000000000)</f>
        <v>62900000.000000007</v>
      </c>
      <c r="E27" s="10" t="s">
        <v>883</v>
      </c>
      <c r="F27" s="10" t="s">
        <v>884</v>
      </c>
      <c r="G27" s="10">
        <v>30</v>
      </c>
      <c r="H27" s="10" t="s">
        <v>858</v>
      </c>
      <c r="I27" s="10"/>
      <c r="J27" s="26">
        <f>IF(Table5[[#This Row],[Activity (Bq)]]="","",Table5[[#This Row],[Activity (Bq)]]/37000000000)</f>
        <v>1.7000000000000001E-3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899</v>
      </c>
      <c r="B28" s="9" t="s">
        <v>35</v>
      </c>
      <c r="C28" s="18">
        <v>0.02</v>
      </c>
      <c r="D28" s="31">
        <f>IF(Table5[[#This Row],[Mass (g)]]="","",Table5[[#This Row],[Mass (g)]]*VLOOKUP(Table5[[#This Row],[Nuclide]],Doedata,4)*37000000000)</f>
        <v>248.64</v>
      </c>
      <c r="E28" s="10" t="s">
        <v>883</v>
      </c>
      <c r="F28" s="10" t="s">
        <v>884</v>
      </c>
      <c r="G28" s="10">
        <v>30</v>
      </c>
      <c r="H28" s="10" t="s">
        <v>829</v>
      </c>
      <c r="I28" s="10"/>
      <c r="J28" s="26">
        <f>IF(Table5[[#This Row],[Activity (Bq)]]="","",Table5[[#This Row],[Activity (Bq)]]/37000000000)</f>
        <v>6.72E-9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900</v>
      </c>
      <c r="B29" s="9" t="s">
        <v>35</v>
      </c>
      <c r="C29" s="18">
        <v>0.2</v>
      </c>
      <c r="D29" s="31">
        <f>IF(Table5[[#This Row],[Mass (g)]]="","",Table5[[#This Row],[Mass (g)]]*VLOOKUP(Table5[[#This Row],[Nuclide]],Doedata,4)*37000000000)</f>
        <v>2486.4</v>
      </c>
      <c r="E29" s="10" t="s">
        <v>883</v>
      </c>
      <c r="F29" s="10" t="s">
        <v>884</v>
      </c>
      <c r="G29" s="10">
        <v>30</v>
      </c>
      <c r="H29" s="10" t="s">
        <v>826</v>
      </c>
      <c r="I29" s="10"/>
      <c r="J29" s="26">
        <f>IF(Table5[[#This Row],[Activity (Bq)]]="","",Table5[[#This Row],[Activity (Bq)]]/37000000000)</f>
        <v>6.7200000000000006E-8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900</v>
      </c>
      <c r="B30" s="9" t="s">
        <v>698</v>
      </c>
      <c r="C30" s="18">
        <v>4.5999999999999998E-9</v>
      </c>
      <c r="D30" s="31">
        <f>IF(Table5[[#This Row],[Mass (g)]]="","",Table5[[#This Row],[Mass (g)]]*VLOOKUP(Table5[[#This Row],[Nuclide]],Doedata,4)*37000000000)</f>
        <v>2.8933999999999997</v>
      </c>
      <c r="E30" s="10" t="s">
        <v>883</v>
      </c>
      <c r="F30" s="10" t="s">
        <v>884</v>
      </c>
      <c r="G30" s="10">
        <v>31</v>
      </c>
      <c r="H30" s="10" t="s">
        <v>826</v>
      </c>
      <c r="I30" s="10"/>
      <c r="J30" s="26">
        <f>IF(Table5[[#This Row],[Activity (Bq)]]="","",Table5[[#This Row],[Activity (Bq)]]/37000000000)</f>
        <v>7.8199999999999999E-11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900</v>
      </c>
      <c r="B31" s="9" t="s">
        <v>217</v>
      </c>
      <c r="C31" s="18">
        <v>2.8200000000000002E-9</v>
      </c>
      <c r="D31" s="31">
        <f>IF(Table5[[#This Row],[Mass (g)]]="","",Table5[[#This Row],[Mass (g)]]*VLOOKUP(Table5[[#This Row],[Nuclide]],Doedata,4)*37000000000)</f>
        <v>9077.58</v>
      </c>
      <c r="E31" s="10" t="s">
        <v>883</v>
      </c>
      <c r="F31" s="10" t="s">
        <v>884</v>
      </c>
      <c r="G31" s="10">
        <v>32</v>
      </c>
      <c r="H31" s="10" t="s">
        <v>826</v>
      </c>
      <c r="I31" s="10"/>
      <c r="J31" s="26">
        <f>IF(Table5[[#This Row],[Activity (Bq)]]="","",Table5[[#This Row],[Activity (Bq)]]/37000000000)</f>
        <v>2.4534E-7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900</v>
      </c>
      <c r="B32" s="9" t="s">
        <v>654</v>
      </c>
      <c r="C32" s="18">
        <v>8.3200000000000004E-8</v>
      </c>
      <c r="D32" s="31">
        <f>IF(Table5[[#This Row],[Mass (g)]]="","",Table5[[#This Row],[Mass (g)]]*VLOOKUP(Table5[[#This Row],[Nuclide]],Doedata,4)*37000000000)</f>
        <v>418662.39999999997</v>
      </c>
      <c r="E32" s="10" t="s">
        <v>883</v>
      </c>
      <c r="F32" s="10" t="s">
        <v>884</v>
      </c>
      <c r="G32" s="10">
        <v>33</v>
      </c>
      <c r="H32" s="10" t="s">
        <v>826</v>
      </c>
      <c r="I32" s="10"/>
      <c r="J32" s="26">
        <f>IF(Table5[[#This Row],[Activity (Bq)]]="","",Table5[[#This Row],[Activity (Bq)]]/37000000000)</f>
        <v>1.13152E-5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 t="s">
        <v>900</v>
      </c>
      <c r="B33" s="9" t="s">
        <v>452</v>
      </c>
      <c r="C33" s="18">
        <v>7.2200000000000003E-9</v>
      </c>
      <c r="D33" s="31">
        <f>IF(Table5[[#This Row],[Mass (g)]]="","",Table5[[#This Row],[Mass (g)]]*VLOOKUP(Table5[[#This Row],[Nuclide]],Doedata,4)*37000000000)</f>
        <v>0.18833369999999999</v>
      </c>
      <c r="E33" s="10" t="s">
        <v>883</v>
      </c>
      <c r="F33" s="10" t="s">
        <v>884</v>
      </c>
      <c r="G33" s="10">
        <v>34</v>
      </c>
      <c r="H33" s="10" t="s">
        <v>826</v>
      </c>
      <c r="I33" s="10"/>
      <c r="J33" s="26">
        <f>IF(Table5[[#This Row],[Activity (Bq)]]="","",Table5[[#This Row],[Activity (Bq)]]/37000000000)</f>
        <v>5.0900999999999999E-12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 t="s">
        <v>900</v>
      </c>
      <c r="B34" s="9" t="s">
        <v>534</v>
      </c>
      <c r="C34" s="18">
        <v>7.9000000000000006E-6</v>
      </c>
      <c r="D34" s="31">
        <f>IF(Table5[[#This Row],[Mass (g)]]="","",Table5[[#This Row],[Mass (g)]]*VLOOKUP(Table5[[#This Row],[Nuclide]],Doedata,4)*37000000000)</f>
        <v>18181.060000000001</v>
      </c>
      <c r="E34" s="10" t="s">
        <v>883</v>
      </c>
      <c r="F34" s="10" t="s">
        <v>884</v>
      </c>
      <c r="G34" s="10">
        <v>35</v>
      </c>
      <c r="H34" s="10" t="s">
        <v>826</v>
      </c>
      <c r="I34" s="10"/>
      <c r="J34" s="26">
        <f>IF(Table5[[#This Row],[Activity (Bq)]]="","",Table5[[#This Row],[Activity (Bq)]]/37000000000)</f>
        <v>4.9138000000000005E-7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 t="s">
        <v>900</v>
      </c>
      <c r="B35" s="9" t="s">
        <v>77</v>
      </c>
      <c r="C35" s="18">
        <v>4.6999999999999999E-9</v>
      </c>
      <c r="D35" s="31">
        <f>IF(Table5[[#This Row],[Mass (g)]]="","",Table5[[#This Row],[Mass (g)]]*VLOOKUP(Table5[[#This Row],[Nuclide]],Doedata,4)*37000000000)</f>
        <v>596.47699999999998</v>
      </c>
      <c r="E35" s="10" t="s">
        <v>883</v>
      </c>
      <c r="F35" s="10" t="s">
        <v>884</v>
      </c>
      <c r="G35" s="10">
        <v>36</v>
      </c>
      <c r="H35" s="10" t="s">
        <v>826</v>
      </c>
      <c r="I35" s="10"/>
      <c r="J35" s="26">
        <f>IF(Table5[[#This Row],[Activity (Bq)]]="","",Table5[[#This Row],[Activity (Bq)]]/37000000000)</f>
        <v>1.6120999999999999E-8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 t="s">
        <v>901</v>
      </c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 t="s">
        <v>901</v>
      </c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 t="s">
        <v>901</v>
      </c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1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879</v>
      </c>
      <c r="AH39" s="17"/>
    </row>
    <row r="40" spans="1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829</v>
      </c>
      <c r="AH40" s="17"/>
    </row>
    <row r="41" spans="1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830</v>
      </c>
      <c r="AH41" s="17"/>
    </row>
    <row r="42" spans="1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831</v>
      </c>
      <c r="AH42" s="17"/>
    </row>
    <row r="43" spans="1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880</v>
      </c>
      <c r="AH43" s="17"/>
    </row>
    <row r="44" spans="1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832</v>
      </c>
      <c r="AH44" s="17"/>
    </row>
    <row r="45" spans="1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833</v>
      </c>
      <c r="AH45" s="17"/>
    </row>
    <row r="46" spans="1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834</v>
      </c>
      <c r="AH46" s="17"/>
    </row>
    <row r="47" spans="1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835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864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865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866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836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867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868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869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852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870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871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872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873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837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 t="s">
        <v>874</v>
      </c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 t="s">
        <v>877</v>
      </c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2012-11-26T19:28:12Z</dcterms:modified>
</cp:coreProperties>
</file>