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624"/>
  <workbookPr codeName="ThisWorkbook" autoCompressPictures="0"/>
  <bookViews>
    <workbookView xWindow="240" yWindow="20" windowWidth="15480" windowHeight="110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<sst xmlns="http://schemas.openxmlformats.org/spreadsheetml/2006/main" count="3243" uniqueCount="891">
  <si>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</si>
  <si>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</si>
  <si>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</si>
  <si>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</si>
  <si>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</si>
  <si>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</si>
  <si>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</si>
  <si>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</si>
  <si>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</si>
  <si>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</si>
  <si>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</si>
  <si>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</si>
  <si>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</si>
  <si>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</si>
  <si>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</si>
  <si>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</si>
  <si>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</si>
  <si>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</si>
  <si>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</si>
  <si>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</si>
  <si>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</si>
  <si>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</si>
  <si>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</si>
  <si>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</si>
  <si>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</si>
  <si>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</si>
  <si>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</si>
  <si>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</si>
  <si>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</si>
  <si>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</si>
  <si>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</si>
  <si>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</si>
  <si>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</si>
  <si>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</si>
  <si>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</si>
  <si>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</si>
  <si>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</si>
  <si>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</si>
  <si>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</si>
  <si>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</si>
  <si>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</si>
  <si>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</si>
  <si>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</si>
  <si>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</si>
  <si>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</si>
  <si>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</si>
  <si>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</si>
  <si>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</si>
  <si>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</si>
  <si>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</si>
  <si>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</si>
  <si>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</si>
  <si>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</si>
  <si>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</si>
  <si>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</si>
  <si>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</si>
  <si>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</si>
  <si>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</si>
  <si>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</si>
  <si>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</si>
  <si>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</si>
  <si>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</si>
  <si>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</si>
  <si>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</si>
  <si>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</si>
  <si>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</si>
  <si>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</si>
  <si>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</si>
  <si>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</si>
  <si>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</si>
  <si>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</si>
  <si>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</si>
  <si>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</si>
  <si>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</si>
  <si>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</si>
  <si>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</si>
  <si>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</si>
  <si>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</si>
  <si>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</si>
  <si>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</si>
  <si>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</si>
  <si>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</si>
  <si>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</si>
  <si>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</si>
  <si>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</si>
  <si>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</si>
  <si>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</si>
  <si>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</si>
  <si>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</si>
  <si>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</si>
  <si>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</si>
  <si>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</si>
  <si>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</si>
  <si>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</si>
  <si>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</si>
  <si>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</si>
  <si>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</si>
  <si>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</si>
  <si>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</si>
  <si>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</si>
  <si>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</si>
  <si>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</si>
  <si>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</si>
  <si>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</si>
  <si>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</si>
  <si>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</si>
  <si>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</si>
  <si>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</si>
  <si>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</si>
  <si>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</si>
  <si>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</si>
  <si>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</si>
  <si>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</si>
  <si>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</si>
  <si>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</si>
  <si>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</si>
  <si>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</si>
  <si>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</si>
  <si>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</si>
  <si>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</si>
  <si>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</si>
  <si>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</si>
  <si>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</si>
  <si>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</si>
  <si>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</si>
  <si>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</si>
  <si>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</si>
  <si>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</si>
  <si>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</si>
  <si>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</si>
  <si>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</si>
  <si>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</si>
  <si>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</si>
  <si>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</si>
  <si>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</si>
  <si>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</si>
  <si>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</si>
  <si>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</si>
  <si>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</si>
  <si>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</si>
  <si>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</si>
  <si>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</si>
  <si>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</si>
  <si>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</si>
  <si>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</si>
  <si>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</si>
  <si>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</si>
  <si>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</si>
  <si>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</si>
  <si>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</si>
  <si>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</si>
  <si>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</si>
  <si>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</si>
  <si>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</si>
  <si>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</si>
  <si>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</si>
  <si>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</si>
  <si>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</si>
  <si>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</si>
  <si>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</si>
  <si>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</si>
  <si>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</si>
  <si>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</si>
  <si>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</si>
  <si>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</si>
  <si>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</si>
  <si>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</si>
  <si>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</si>
  <si>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</si>
  <si>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</si>
  <si>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</si>
  <si>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</si>
  <si>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</si>
  <si>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</si>
  <si>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</si>
  <si>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</si>
  <si>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</si>
  <si>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</si>
  <si>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</si>
  <si>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</si>
  <si>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</si>
  <si>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</si>
  <si>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</si>
  <si>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</si>
  <si>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</si>
  <si>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</si>
  <si>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</si>
  <si>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</si>
  <si>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</si>
  <si>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</si>
  <si>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</si>
  <si>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</si>
  <si>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</si>
  <si>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</si>
  <si>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</si>
  <si>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</si>
  <si>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</si>
  <si>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</si>
  <si>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</si>
  <si>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</si>
  <si>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</si>
  <si>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</si>
  <si>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</si>
  <si>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</si>
  <si>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</si>
  <si>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</si>
  <si>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</si>
  <si>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</si>
  <si>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</si>
  <si>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</si>
  <si>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</si>
  <si>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</si>
  <si>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</si>
  <si>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</si>
  <si>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</si>
  <si>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</si>
  <si>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</si>
  <si>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</si>
  <si>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</si>
  <si>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</si>
  <si>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</si>
  <si>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</si>
  <si>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</si>
  <si>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</si>
  <si>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</si>
  <si>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</si>
  <si>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</si>
  <si>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</si>
  <si>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</si>
  <si>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</si>
  <si>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</si>
  <si>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</si>
  <si>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</si>
  <si>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</si>
  <si>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</si>
  <si>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</si>
  <si>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</si>
  <si>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</si>
  <si>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</si>
  <si>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</si>
  <si>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</si>
  <si>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</si>
  <si>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</si>
  <si>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</si>
  <si>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</si>
  <si>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</si>
  <si>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</si>
  <si>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</si>
  <si>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</si>
  <si>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</si>
  <si>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</si>
  <si>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</si>
  <si>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</si>
  <si>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</si>
  <si>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</si>
  <si>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</si>
  <si>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</si>
  <si>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</si>
  <si>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</si>
  <si>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</si>
  <si>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</si>
  <si>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</si>
  <si>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</si>
  <si>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</si>
  <si>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</si>
  <si>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</si>
  <si>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</si>
  <si>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</si>
  <si>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</si>
  <si>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</si>
  <si>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</si>
  <si>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</si>
  <si>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</si>
  <si>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</si>
  <si>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</si>
  <si>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</si>
  <si>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</si>
  <si>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</si>
  <si>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</si>
  <si>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</si>
  <si>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</si>
  <si>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</si>
  <si>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</si>
  <si>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</si>
  <si>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</si>
  <si>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</si>
  <si>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</si>
  <si>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</si>
  <si>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</si>
  <si>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</si>
  <si>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</si>
  <si>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</si>
  <si>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</si>
  <si>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</si>
  <si>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</si>
  <si>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</si>
  <si>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</si>
  <si>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</si>
  <si>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</si>
  <si>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</si>
  <si>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</si>
  <si>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</si>
  <si>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</si>
  <si>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</si>
  <si>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</si>
  <si>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</si>
  <si>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</si>
  <si>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</si>
  <si>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</si>
  <si>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</si>
  <si>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</si>
  <si>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</si>
  <si>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</si>
  <si>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</si>
  <si>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</si>
  <si>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</si>
  <si>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</si>
  <si>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</si>
  <si>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</si>
  <si>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</si>
  <si>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</si>
  <si>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</si>
  <si>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</si>
  <si>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</si>
  <si>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</si>
  <si>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</si>
  <si>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</si>
  <si>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</si>
  <si>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</si>
  <si>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</si>
  <si>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</si>
  <si>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</si>
  <si>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</si>
  <si>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</si>
  <si>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</si>
  <si>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</si>
  <si>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</si>
  <si>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</si>
  <si>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</si>
  <si>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</si>
  <si>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</si>
  <si>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</si>
  <si>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</si>
  <si>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</si>
  <si>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</si>
  <si>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</si>
  <si>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</si>
  <si>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</si>
  <si>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</si>
  <si>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</si>
  <si>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</si>
  <si>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</si>
  <si>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</si>
  <si>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</si>
  <si>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</si>
  <si>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</si>
  <si>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</si>
  <si>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</si>
  <si>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</si>
  <si>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</si>
  <si>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</si>
  <si>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</si>
  <si>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</si>
  <si>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</si>
  <si>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</si>
  <si>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</si>
  <si>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</si>
  <si>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</si>
  <si>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</si>
  <si>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</si>
  <si>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</si>
  <si>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</si>
  <si>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</si>
  <si>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</si>
  <si>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</si>
  <si>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</si>
  <si>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</si>
  <si>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</si>
  <si>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</si>
  <si>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</si>
  <si>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</si>
  <si>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</si>
  <si>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</si>
  <si>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</si>
  <si>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</si>
  <si>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</si>
  <si>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</si>
  <si>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</si>
  <si>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</si>
  <si>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</si>
  <si>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</si>
  <si>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</si>
  <si>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</si>
  <si>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</si>
  <si>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</si>
  <si>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</si>
  <si>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</si>
  <si>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</si>
  <si>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</si>
  <si>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</si>
  <si>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</si>
  <si>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</si>
  <si>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</si>
  <si>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</si>
  <si>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</si>
  <si>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</si>
  <si>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</si>
  <si>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</si>
  <si>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</si>
  <si>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</si>
  <si>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</si>
  <si>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</si>
  <si>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</si>
  <si>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</si>
  <si>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</si>
  <si>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</si>
  <si>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</si>
  <si>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</si>
  <si>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</si>
  <si>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</si>
  <si>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</si>
  <si>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</si>
  <si>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</si>
  <si>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</si>
  <si>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</si>
  <si>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</si>
  <si>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</si>
  <si>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</si>
  <si>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</si>
  <si>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</si>
  <si>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</si>
  <si>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</si>
  <si>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</si>
  <si>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</si>
  <si>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</si>
  <si>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</si>
  <si>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</si>
  <si>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</si>
  <si>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</si>
  <si>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</si>
  <si>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</si>
  <si>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</si>
  <si>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</si>
  <si>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</si>
  <si>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</si>
  <si>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</si>
  <si>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</si>
  <si>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</si>
  <si>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</si>
  <si>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</si>
  <si>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</si>
  <si>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</si>
  <si>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</si>
  <si>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</si>
  <si>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</si>
  <si>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</si>
  <si>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</si>
  <si>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</si>
  <si>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</si>
  <si>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</si>
  <si>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</si>
  <si>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</si>
  <si>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</si>
  <si>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</si>
  <si>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</si>
  <si>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</si>
  <si>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</si>
  <si>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</si>
  <si>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</si>
  <si>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</si>
  <si>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</si>
  <si>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</si>
  <si>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</si>
  <si>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</si>
  <si>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</si>
  <si>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</si>
  <si>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</si>
  <si>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</si>
  <si>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</si>
  <si>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</si>
  <si>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</si>
  <si>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</si>
  <si>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</si>
  <si>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</si>
  <si>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</si>
  <si>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</si>
  <si>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</si>
  <si>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</si>
  <si>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</si>
  <si>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</si>
  <si>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</si>
  <si>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</si>
  <si>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</si>
  <si>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</si>
  <si>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</si>
  <si>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</si>
  <si>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</si>
  <si>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</si>
  <si>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</si>
  <si>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</si>
  <si>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</si>
  <si>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</si>
  <si>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</si>
  <si>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</si>
  <si>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</si>
  <si>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</si>
  <si>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</si>
  <si>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</si>
  <si>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</si>
  <si>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</si>
  <si>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</si>
  <si>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</si>
  <si>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</si>
  <si>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</si>
  <si>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</si>
  <si>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</si>
  <si>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</si>
  <si>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</si>
  <si>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</si>
  <si>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</si>
  <si>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</si>
  <si>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</si>
  <si>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</si>
  <si>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</si>
  <si>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</si>
  <si>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</si>
  <si>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</si>
  <si>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</si>
  <si>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</si>
  <si>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</si>
  <si>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</si>
  <si>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</si>
  <si>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</si>
  <si>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</si>
  <si>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</si>
  <si>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</si>
  <si>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</si>
  <si>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</si>
  <si>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</si>
  <si>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</si>
  <si>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</si>
  <si>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</si>
  <si>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</si>
  <si>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</si>
  <si>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</si>
  <si>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</si>
  <si>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</si>
  <si>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</si>
  <si>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</si>
  <si>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</si>
  <si>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</si>
  <si>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</si>
  <si>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</si>
  <si>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</si>
  <si>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</si>
  <si>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</si>
  <si>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</si>
  <si>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</si>
  <si>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</si>
  <si>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</si>
  <si>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</si>
  <si>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</si>
  <si>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</si>
  <si>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</si>
  <si>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</si>
  <si>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</si>
  <si>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</si>
  <si>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</si>
  <si>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</si>
  <si>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</si>
  <si>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</si>
  <si>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</si>
  <si>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</si>
  <si>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</si>
  <si>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</si>
  <si>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</si>
  <si>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</si>
  <si>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</si>
  <si>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</si>
  <si>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</si>
  <si>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</si>
  <si>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</si>
  <si>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</si>
  <si>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</si>
  <si>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</si>
  <si>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</si>
  <si>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</si>
  <si>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</si>
  <si>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</si>
  <si>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</si>
  <si>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</si>
  <si>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</si>
  <si>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</si>
  <si>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</si>
  <si>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</si>
  <si>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</si>
  <si>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</si>
  <si>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</si>
  <si>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</si>
  <si>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</si>
  <si>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</si>
  <si>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</si>
  <si>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</si>
  <si>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</si>
  <si>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</si>
  <si>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</si>
  <si>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</si>
  <si>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</si>
  <si>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</si>
  <si>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</si>
  <si>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</si>
  <si>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</si>
  <si>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</si>
  <si>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</si>
  <si>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</si>
  <si>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</si>
  <si>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</si>
  <si>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</si>
  <si>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</si>
  <si>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</si>
  <si>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</si>
  <si>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</si>
  <si>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</si>
  <si>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</si>
  <si>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</si>
  <si>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</si>
  <si>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</si>
  <si>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</si>
  <si>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</si>
  <si>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</si>
  <si>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</si>
  <si>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</si>
  <si>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</si>
  <si>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</si>
  <si>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</si>
  <si>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</si>
  <si>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</si>
  <si>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</si>
  <si>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</si>
  <si>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</si>
  <si>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</si>
  <si>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</si>
  <si>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</si>
  <si>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</si>
  <si>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</si>
  <si>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</si>
  <si>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</si>
  <si>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</si>
  <si>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</si>
  <si>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</si>
  <si>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</si>
  <si>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</si>
  <si>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</si>
  <si>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</si>
  <si>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</si>
  <si>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</si>
  <si>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</si>
  <si>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</si>
  <si>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</si>
  <si>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</si>
  <si>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</si>
  <si>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</si>
  <si>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</si>
  <si>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</si>
  <si>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</si>
  <si>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</si>
  <si>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</si>
  <si>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</si>
  <si>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</si>
  <si>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</si>
  <si>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</si>
  <si>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</si>
  <si>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</si>
  <si>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</si>
  <si>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</si>
  <si>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</si>
  <si>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</si>
  <si>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</si>
  <si>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</si>
  <si>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</si>
  <si>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</si>
  <si>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</si>
  <si>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</si>
  <si>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</si>
  <si>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</si>
  <si>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</si>
  <si>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</si>
  <si>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</si>
  <si>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</si>
  <si>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</si>
  <si>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</si>
  <si>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</si>
  <si>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</si>
  <si>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</si>
  <si>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</si>
  <si>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</si>
  <si>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</si>
  <si>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</si>
  <si>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</si>
  <si>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</si>
  <si>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</si>
  <si>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</si>
  <si>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</si>
  <si>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</si>
  <si>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</si>
  <si>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</si>
  <si>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</si>
  <si>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</si>
  <si>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</si>
  <si>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</si>
  <si>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</si>
  <si>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</si>
  <si>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</si>
  <si>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</si>
  <si>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</si>
  <si>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</si>
  <si>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</si>
  <si>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</si>
  <si>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</si>
  <si>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</si>
  <si>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</si>
  <si>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</si>
  <si>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</si>
  <si>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</si>
  <si>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</si>
  <si>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</si>
  <si>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</si>
  <si>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</si>
  <si>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</si>
  <si>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</si>
  <si>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</si>
  <si>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</si>
  <si>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</si>
  <si>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</si>
  <si>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</si>
  <si>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</si>
  <si>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</si>
  <si>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</si>
  <si>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</si>
  <si>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</si>
  <si>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</si>
  <si>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</si>
  <si>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</si>
  <si>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</si>
  <si>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</si>
  <si>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</si>
  <si>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</si>
  <si>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</si>
  <si>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</si>
  <si>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</si>
  <si>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</si>
  <si>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</si>
  <si>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</si>
  <si>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</si>
  <si>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</si>
  <si>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</si>
  <si>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</si>
  <si>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</si>
  <si>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</si>
  <si>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</si>
  <si>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</si>
  <si>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</si>
  <si>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</si>
  <si>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</si>
  <si>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</si>
  <si>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</si>
  <si>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</si>
  <si>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</si>
  <si>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</si>
  <si>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</si>
  <si>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</si>
  <si>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</si>
  <si>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</si>
  <si>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</si>
  <si>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</si>
  <si>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</si>
  <si>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</si>
  <si>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</si>
  <si>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</si>
  <si>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</si>
  <si>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</si>
  <si>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</si>
  <si>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</si>
  <si>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</si>
  <si>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</si>
  <si>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</si>
  <si>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</si>
  <si>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</si>
  <si>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</si>
  <si>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</si>
  <si>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</si>
  <si>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</si>
  <si>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</si>
  <si>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</si>
  <si>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</si>
  <si>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</si>
  <si>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</si>
  <si>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</si>
  <si>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</si>
  <si>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</si>
  <si>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</si>
  <si>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</si>
  <si>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</si>
  <si>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</si>
  <si>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</si>
  <si>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</si>
  <si>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</si>
  <si>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</si>
  <si>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</si>
  <si>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</si>
  <si>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</si>
  <si>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</si>
  <si>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</si>
  <si>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</si>
  <si>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</si>
  <si>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</si>
  <si>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</si>
  <si>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</si>
  <si>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</si>
  <si>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</si>
  <si>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</si>
  <si>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</si>
  <si>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</si>
  <si>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</si>
  <si>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</si>
  <si>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</si>
  <si>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</si>
  <si>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</si>
  <si>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</si>
  <si>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</si>
  <si>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</si>
  <si>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</si>
  <si>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</si>
  <si>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</si>
  <si>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</si>
  <si>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</si>
  <si>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</si>
  <si>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</si>
  <si>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</si>
  <si>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</si>
  <si>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</si>
  <si>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</si>
  <si>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</si>
  <si>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</si>
  <si>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</si>
  <si>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</si>
  <si>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</si>
  <si>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</si>
  <si>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</si>
  <si>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</si>
  <si>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</si>
  <si>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</si>
  <si>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</si>
  <si>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</si>
  <si>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</si>
  <si>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</si>
  <si>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</si>
  <si>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</si>
  <si>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</si>
  <si>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</si>
  <si>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</si>
  <si>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</si>
  <si>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</si>
  <si>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</si>
  <si>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</si>
  <si>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</si>
  <si>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</si>
  <si>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</si>
  <si>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</si>
  <si>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</si>
  <si>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</si>
  <si>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</si>
  <si>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</si>
  <si>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</si>
  <si>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</si>
  <si>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</si>
  <si>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</si>
  <si>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</si>
  <si>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</si>
  <si>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</si>
  <si>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Massey</t>
  </si>
  <si>
    <t>Michael</t>
  </si>
  <si>
    <t>Stanford University</t>
  </si>
  <si>
    <t>473 Via Ortega, room 140</t>
  </si>
  <si>
    <t>Dept of Env Earth Sys Sci</t>
  </si>
  <si>
    <t>mmassey@stanford.edu</t>
  </si>
  <si>
    <t>Stanford</t>
  </si>
  <si>
    <t>94305-4216</t>
  </si>
  <si>
    <t>USA</t>
  </si>
  <si>
    <t>10/19/12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</si>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</sst>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5">
    <cellStyle name="Accent1" xfId="1" builtinId="29"/>
    <cellStyle name="Followed Hyperlink" xfId="4" builtinId="9" hidden="1"/>
    <cellStyle name="Hyperlink" xfId="3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A25" sqref="A25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40" t="s">
        <v>884</v>
      </c>
      <c r="C5" s="9" t="s">
        <v>875</v>
      </c>
    </row>
    <row r="6" spans="1:3">
      <c r="A6" s="17" t="s">
        <v>11</v>
      </c>
      <c r="B6" s="11" t="s">
        <v>883</v>
      </c>
    </row>
    <row r="7" spans="1:3">
      <c r="A7" s="17" t="s">
        <v>879</v>
      </c>
      <c r="B7" s="11" t="s">
        <v>885</v>
      </c>
    </row>
    <row r="8" spans="1:3">
      <c r="A8" s="17" t="s">
        <v>13</v>
      </c>
      <c r="B8" s="11" t="s">
        <v>886</v>
      </c>
    </row>
    <row r="9" spans="1:3">
      <c r="A9" s="17" t="s">
        <v>14</v>
      </c>
      <c r="B9" s="11" t="s">
        <v>25</v>
      </c>
    </row>
    <row r="10" spans="1:3">
      <c r="A10" s="17" t="s">
        <v>15</v>
      </c>
      <c r="B10" s="11" t="s">
        <v>887</v>
      </c>
    </row>
    <row r="11" spans="1:3">
      <c r="A11" s="17" t="s">
        <v>809</v>
      </c>
      <c r="B11" s="11" t="s">
        <v>888</v>
      </c>
    </row>
    <row r="12" spans="1:3">
      <c r="A12" s="17" t="s">
        <v>26</v>
      </c>
      <c r="B12" s="22">
        <v>6503538839</v>
      </c>
    </row>
    <row r="13" spans="1:3">
      <c r="A13" s="17" t="s">
        <v>839</v>
      </c>
      <c r="B13" s="12">
        <v>3762</v>
      </c>
    </row>
    <row r="14" spans="1:3">
      <c r="A14" s="17" t="s">
        <v>16</v>
      </c>
      <c r="B14" s="29" t="s">
        <v>889</v>
      </c>
    </row>
    <row r="15" spans="1:3">
      <c r="A15" s="17" t="s">
        <v>41</v>
      </c>
      <c r="B15" s="12">
        <v>41092</v>
      </c>
      <c r="C15" s="9" t="s">
        <v>854</v>
      </c>
    </row>
    <row r="16" spans="1:3">
      <c r="A16" s="17" t="s">
        <v>40</v>
      </c>
      <c r="B16" s="13">
        <v>41232</v>
      </c>
      <c r="C16" s="9" t="s">
        <v>854</v>
      </c>
    </row>
    <row r="17" spans="1:34">
      <c r="A17" s="17" t="s">
        <v>811</v>
      </c>
      <c r="B17" s="41">
        <v>41239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30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890</v>
      </c>
      <c r="B24" s="9" t="s">
        <v>35</v>
      </c>
      <c r="C24" s="18">
        <v>0.03</v>
      </c>
      <c r="D24" s="31">
        <f>IF(Table5[[#This Row],[Mass (g)]]="","",Table5[[#This Row],[Mass (g)]]*VLOOKUP(Table5[[#This Row],[Nuclide]],Doedata,4)*37000000000)</f>
        <v>372.96</v>
      </c>
      <c r="E24" s="10" t="s">
        <v>817</v>
      </c>
      <c r="F24" s="10" t="s">
        <v>31</v>
      </c>
      <c r="G24" s="10">
        <v>30</v>
      </c>
      <c r="H24" s="10" t="s">
        <v>869</v>
      </c>
      <c r="I24" s="10"/>
      <c r="J24" s="26">
        <f>IF(Table5[[#This Row],[Activity (Bq)]]="","",Table5[[#This Row],[Activity (Bq)]]/37000000000)</f>
        <v>1.008E-8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C25" s="18"/>
      <c r="D25" s="31" t="str">
        <f>IF(Table5[[#This Row],[Mass (g)]]="","",Table5[[#This Row],[Mass (g)]]*VLOOKUP(Table5[[#This Row],[Nuclide]],Doedata,4)*37000000000)</f>
        <v/>
      </c>
      <c r="I25" s="10"/>
      <c r="J25" s="26" t="str">
        <f>IF(Table5[[#This Row],[Activity (Bq)]]="","",Table5[[#This Row],[Activity (Bq)]]/37000000000)</f>
        <v/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C26" s="18"/>
      <c r="D26" s="31" t="str">
        <f>IF(Table5[[#This Row],[Mass (g)]]="","",Table5[[#This Row],[Mass (g)]]*VLOOKUP(Table5[[#This Row],[Nuclide]],Doedata,4)*37000000000)</f>
        <v/>
      </c>
      <c r="I26" s="10"/>
      <c r="J26" s="26" t="str">
        <f>IF(Table5[[#This Row],[Activity (Bq)]]="","",Table5[[#This Row],[Activity (Bq)]]/37000000000)</f>
        <v/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Michael Massey</cp:lastModifiedBy>
  <cp:lastPrinted>2010-11-18T22:52:38Z</cp:lastPrinted>
  <dcterms:created xsi:type="dcterms:W3CDTF">2010-11-12T20:51:00Z</dcterms:created>
  <dcterms:modified xsi:type="dcterms:W3CDTF">2012-10-19T19:28:14Z</dcterms:modified>
</cp:coreProperties>
</file>