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8920" yWindow="0" windowWidth="28040" windowHeight="18960"/>
  </bookViews>
  <sheets>
    <sheet name="Notice Data (Enter Data Here)" sheetId="1" r:id="rId1"/>
    <sheet name="Sheet1" sheetId="7" r:id="rId2"/>
    <sheet name="Nuclide Totals" sheetId="6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D24" i="1"/>
  <c r="D25" i="1"/>
  <c r="D26" i="1"/>
  <c r="D27" i="1"/>
  <c r="D28" i="1"/>
  <c r="D29" i="1"/>
  <c r="D30" i="1"/>
  <c r="D31" i="1"/>
  <c r="D32" i="1"/>
  <c r="D33" i="1"/>
  <c r="D34" i="1"/>
  <c r="D35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<sst xmlns="http://schemas.openxmlformats.org/spreadsheetml/2006/main" count="3692" uniqueCount="896">
  <si>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</si>
  <si>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</si>
  <si>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</si>
  <si>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</si>
  <si>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</si>
  <si>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</si>
  <si>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</si>
  <si>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</si>
  <si>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</si>
  <si>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</si>
  <si>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</si>
  <si>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</si>
  <si>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</si>
  <si>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</si>
  <si>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</si>
  <si>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</si>
  <si>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</si>
  <si>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</si>
  <si>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</si>
  <si>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</si>
  <si>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</si>
  <si>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</si>
  <si>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</si>
  <si>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</si>
  <si>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</si>
  <si>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</si>
  <si>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</si>
  <si>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</si>
  <si>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</si>
  <si>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</si>
  <si>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</si>
  <si>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</si>
  <si>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</si>
  <si>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</si>
  <si>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</si>
  <si>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</si>
  <si>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</si>
  <si>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</si>
  <si>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</si>
  <si>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</si>
  <si>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</si>
  <si>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</si>
  <si>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</si>
  <si>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</si>
  <si>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</si>
  <si>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</si>
  <si>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</si>
  <si>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</si>
  <si>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</si>
  <si>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</si>
  <si>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</si>
  <si>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</si>
  <si>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</si>
  <si>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</si>
  <si>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</si>
  <si>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</si>
  <si>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</si>
  <si>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</si>
  <si>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</si>
  <si>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</si>
  <si>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</si>
  <si>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</si>
  <si>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</si>
  <si>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</si>
  <si>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</si>
  <si>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</si>
  <si>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</si>
  <si>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</si>
  <si>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</si>
  <si>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</si>
  <si>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</si>
  <si>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</si>
  <si>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</si>
  <si>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</si>
  <si>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</si>
  <si>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</si>
  <si>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</si>
  <si>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</si>
  <si>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</si>
  <si>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</si>
  <si>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</si>
  <si>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</si>
  <si>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</si>
  <si>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</si>
  <si>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</si>
  <si>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</si>
  <si>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</si>
  <si>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</si>
  <si>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</si>
  <si>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</si>
  <si>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</si>
  <si>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</si>
  <si>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</si>
  <si>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</si>
  <si>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</si>
  <si>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</si>
  <si>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</si>
  <si>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</si>
  <si>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</si>
  <si>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</si>
  <si>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</si>
  <si>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</si>
  <si>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</si>
  <si>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</si>
  <si>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</si>
  <si>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</si>
  <si>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</si>
  <si>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</si>
  <si>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</si>
  <si>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</si>
  <si>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</si>
  <si>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</si>
  <si>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</si>
  <si>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</si>
  <si>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</si>
  <si>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</si>
  <si>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</si>
  <si>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</si>
  <si>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</si>
  <si>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</si>
  <si>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</si>
  <si>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</si>
  <si>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</si>
  <si>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</si>
  <si>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</si>
  <si>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</si>
  <si>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</si>
  <si>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</si>
  <si>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</si>
  <si>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</si>
  <si>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</si>
  <si>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</si>
  <si>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</si>
  <si>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</si>
  <si>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</si>
  <si>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</si>
  <si>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</si>
  <si>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</si>
  <si>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</si>
  <si>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</si>
  <si>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</si>
  <si>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</si>
  <si>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</si>
  <si>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</si>
  <si>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</si>
  <si>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</si>
  <si>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</si>
  <si>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</si>
  <si>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</si>
  <si>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</si>
  <si>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</si>
  <si>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</si>
  <si>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</si>
  <si>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</si>
  <si>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</si>
  <si>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</si>
  <si>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</si>
  <si>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</si>
  <si>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</si>
  <si>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</si>
  <si>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</si>
  <si>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</si>
  <si>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</si>
  <si>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</si>
  <si>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</si>
  <si>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</si>
  <si>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</si>
  <si>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</si>
  <si>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</si>
  <si>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</si>
  <si>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</si>
  <si>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</si>
  <si>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</si>
  <si>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</si>
  <si>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</si>
  <si>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</si>
  <si>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</si>
  <si>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</si>
  <si>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</si>
  <si>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</si>
  <si>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</si>
  <si>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</si>
  <si>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</si>
  <si>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</si>
  <si>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</si>
  <si>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</si>
  <si>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</si>
  <si>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</si>
  <si>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</si>
  <si>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</si>
  <si>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</si>
  <si>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</si>
  <si>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</si>
  <si>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</si>
  <si>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</si>
  <si>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</si>
  <si>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</si>
  <si>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</si>
  <si>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</si>
  <si>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</si>
  <si>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</si>
  <si>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</si>
  <si>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</si>
  <si>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</si>
  <si>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</si>
  <si>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</si>
  <si>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</si>
  <si>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</si>
  <si>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</si>
  <si>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</si>
  <si>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</si>
  <si>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</si>
  <si>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</si>
  <si>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</si>
  <si>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</si>
  <si>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</si>
  <si>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</si>
  <si>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</si>
  <si>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</si>
  <si>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</si>
  <si>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</si>
  <si>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</si>
  <si>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</si>
  <si>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</si>
  <si>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</si>
  <si>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</si>
  <si>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</si>
  <si>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</si>
  <si>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</si>
  <si>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</si>
  <si>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</si>
  <si>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</si>
  <si>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</si>
  <si>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</si>
  <si>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</si>
  <si>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</si>
  <si>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</si>
  <si>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</si>
  <si>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</si>
  <si>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</si>
  <si>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</si>
  <si>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</si>
  <si>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</si>
  <si>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</si>
  <si>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</si>
  <si>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</si>
  <si>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</si>
  <si>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</si>
  <si>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</si>
  <si>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</si>
  <si>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</si>
  <si>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</si>
  <si>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</si>
  <si>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</si>
  <si>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</si>
  <si>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</si>
  <si>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</si>
  <si>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</si>
  <si>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</si>
  <si>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</si>
  <si>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</si>
  <si>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</si>
  <si>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</si>
  <si>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</si>
  <si>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</si>
  <si>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</si>
  <si>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</si>
  <si>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</si>
  <si>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</si>
  <si>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</si>
  <si>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</si>
  <si>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</si>
  <si>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</si>
  <si>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</si>
  <si>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</si>
  <si>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</si>
  <si>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</si>
  <si>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</si>
  <si>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</si>
  <si>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</si>
  <si>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</si>
  <si>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</si>
  <si>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</si>
  <si>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</si>
  <si>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</si>
  <si>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</si>
  <si>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</si>
  <si>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</si>
  <si>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</si>
  <si>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</si>
  <si>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</si>
  <si>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</si>
  <si>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</si>
  <si>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</si>
  <si>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</si>
  <si>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</si>
  <si>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</si>
  <si>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</si>
  <si>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</si>
  <si>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</si>
  <si>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</si>
  <si>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</si>
  <si>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</si>
  <si>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</si>
  <si>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</si>
  <si>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</si>
  <si>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</si>
  <si>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</si>
  <si>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</si>
  <si>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</si>
  <si>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</si>
  <si>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</si>
  <si>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</si>
  <si>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</si>
  <si>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</si>
  <si>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</si>
  <si>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</si>
  <si>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</si>
  <si>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</si>
  <si>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</si>
  <si>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</si>
  <si>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</si>
  <si>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</si>
  <si>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</si>
  <si>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</si>
  <si>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</si>
  <si>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</si>
  <si>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</si>
  <si>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</si>
  <si>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</si>
  <si>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</si>
  <si>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</si>
  <si>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</si>
  <si>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</si>
  <si>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</si>
  <si>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</si>
  <si>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</si>
  <si>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</si>
  <si>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</si>
  <si>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</si>
  <si>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</si>
  <si>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</si>
  <si>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</si>
  <si>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</si>
  <si>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</si>
  <si>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</si>
  <si>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</si>
  <si>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</si>
  <si>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</si>
  <si>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</si>
  <si>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</si>
  <si>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</si>
  <si>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</si>
  <si>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</si>
  <si>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</si>
  <si>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</si>
  <si>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</si>
  <si>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</si>
  <si>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</si>
  <si>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</si>
  <si>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</si>
  <si>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</si>
  <si>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</si>
  <si>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</si>
  <si>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</si>
  <si>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</si>
  <si>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</si>
  <si>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</si>
  <si>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</si>
  <si>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</si>
  <si>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</si>
  <si>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</si>
  <si>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</si>
  <si>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</si>
  <si>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</si>
  <si>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</si>
  <si>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</si>
  <si>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</si>
  <si>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</si>
  <si>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</si>
  <si>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</si>
  <si>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</si>
  <si>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</si>
  <si>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</si>
  <si>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</si>
  <si>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</si>
  <si>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</si>
  <si>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</si>
  <si>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</si>
  <si>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</si>
  <si>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</si>
  <si>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</si>
  <si>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</si>
  <si>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</si>
  <si>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</si>
  <si>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</si>
  <si>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</si>
  <si>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</si>
  <si>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</si>
  <si>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</si>
  <si>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</si>
  <si>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</si>
  <si>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</si>
  <si>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</si>
  <si>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</si>
  <si>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</si>
  <si>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</si>
  <si>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</si>
  <si>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</si>
  <si>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</si>
  <si>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</si>
  <si>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</si>
  <si>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</si>
  <si>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</si>
  <si>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</si>
  <si>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</si>
  <si>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</si>
  <si>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</si>
  <si>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</si>
  <si>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</si>
  <si>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</si>
  <si>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</si>
  <si>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</si>
  <si>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</si>
  <si>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</si>
  <si>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</si>
  <si>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</si>
  <si>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</si>
  <si>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</si>
  <si>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</si>
  <si>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</si>
  <si>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</si>
  <si>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</si>
  <si>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</si>
  <si>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</si>
  <si>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</si>
  <si>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</si>
  <si>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</si>
  <si>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</si>
  <si>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</si>
  <si>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</si>
  <si>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</si>
  <si>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</si>
  <si>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</si>
  <si>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</si>
  <si>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</si>
  <si>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</si>
  <si>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</si>
  <si>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</si>
  <si>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</si>
  <si>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</si>
  <si>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</si>
  <si>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</si>
  <si>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</si>
  <si>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</si>
  <si>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</si>
  <si>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</si>
  <si>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</si>
  <si>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</si>
  <si>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</si>
  <si>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</si>
  <si>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</si>
  <si>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</si>
  <si>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</si>
  <si>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</si>
  <si>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</si>
  <si>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</si>
  <si>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</si>
  <si>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</si>
  <si>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</si>
  <si>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</si>
  <si>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</si>
  <si>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</si>
  <si>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</si>
  <si>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</si>
  <si>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</si>
  <si>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</si>
  <si>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</si>
  <si>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</si>
  <si>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</si>
  <si>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</si>
  <si>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</si>
  <si>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</si>
  <si>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</si>
  <si>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</si>
  <si>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</si>
  <si>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</si>
  <si>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</si>
  <si>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</si>
  <si>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</si>
  <si>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</si>
  <si>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</si>
  <si>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</si>
  <si>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</si>
  <si>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</si>
  <si>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</si>
  <si>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</si>
  <si>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</si>
  <si>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</si>
  <si>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</si>
  <si>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</si>
  <si>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</si>
  <si>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</si>
  <si>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</si>
  <si>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</si>
  <si>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</si>
  <si>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</si>
  <si>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</si>
  <si>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</si>
  <si>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</si>
  <si>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</si>
  <si>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</si>
  <si>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</si>
  <si>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</si>
  <si>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</si>
  <si>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</si>
  <si>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</si>
  <si>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</si>
  <si>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</si>
  <si>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</si>
  <si>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</si>
  <si>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</si>
  <si>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</si>
  <si>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</si>
  <si>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</si>
  <si>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</si>
  <si>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</si>
  <si>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</si>
  <si>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</si>
  <si>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</si>
  <si>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</si>
  <si>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</si>
  <si>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</si>
  <si>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</si>
  <si>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</si>
  <si>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</si>
  <si>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</si>
  <si>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</si>
  <si>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</si>
  <si>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</si>
  <si>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</si>
  <si>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</si>
  <si>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</si>
  <si>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</si>
  <si>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</si>
  <si>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</si>
  <si>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</si>
  <si>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</si>
  <si>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</si>
  <si>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</si>
  <si>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</si>
  <si>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</si>
  <si>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</si>
  <si>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</si>
  <si>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</si>
  <si>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</si>
  <si>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</si>
  <si>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</si>
  <si>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</si>
  <si>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</si>
  <si>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</si>
  <si>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</si>
  <si>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</si>
  <si>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</si>
  <si>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</si>
  <si>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</si>
  <si>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</si>
  <si>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</si>
  <si>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</si>
  <si>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</si>
  <si>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</si>
  <si>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</si>
  <si>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</si>
  <si>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</si>
  <si>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</si>
  <si>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</si>
  <si>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</si>
  <si>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</si>
  <si>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</si>
  <si>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</si>
  <si>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</si>
  <si>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</si>
  <si>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</si>
  <si>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</si>
  <si>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</si>
  <si>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</si>
  <si>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</si>
  <si>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</si>
  <si>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</si>
  <si>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</si>
  <si>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</si>
  <si>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</si>
  <si>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</si>
  <si>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</si>
  <si>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</si>
  <si>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</si>
  <si>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</si>
  <si>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</si>
  <si>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</si>
  <si>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</si>
  <si>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</si>
  <si>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</si>
  <si>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</si>
  <si>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</si>
  <si>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</si>
  <si>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</si>
  <si>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</si>
  <si>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</si>
  <si>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</si>
  <si>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</si>
  <si>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</si>
  <si>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</si>
  <si>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</si>
  <si>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</si>
  <si>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</si>
  <si>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</si>
  <si>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</si>
  <si>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</si>
  <si>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</si>
  <si>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</si>
  <si>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</si>
  <si>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</si>
  <si>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</si>
  <si>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</si>
  <si>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</si>
  <si>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</si>
  <si>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</si>
  <si>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</si>
  <si>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</si>
  <si>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</si>
  <si>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</si>
  <si>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</si>
  <si>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</si>
  <si>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</si>
  <si>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</si>
  <si>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</si>
  <si>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</si>
  <si>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</si>
  <si>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</si>
  <si>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</si>
  <si>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</si>
  <si>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</si>
  <si>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</si>
  <si>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</si>
  <si>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</si>
  <si>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</si>
  <si>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</si>
  <si>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</si>
  <si>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</si>
  <si>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</si>
  <si>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</si>
  <si>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</si>
  <si>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</si>
  <si>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</si>
  <si>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</si>
  <si>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</si>
  <si>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</si>
  <si>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</si>
  <si>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</si>
  <si>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</si>
  <si>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</si>
  <si>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</si>
  <si>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</si>
  <si>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</si>
  <si>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</si>
  <si>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</si>
  <si>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</si>
  <si>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</si>
  <si>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</si>
  <si>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</si>
  <si>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</si>
  <si>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</si>
  <si>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</si>
  <si>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</si>
  <si>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</si>
  <si>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</si>
  <si>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</si>
  <si>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</si>
  <si>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</si>
  <si>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</si>
  <si>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</si>
  <si>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</si>
  <si>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</si>
  <si>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</si>
  <si>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</si>
  <si>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</si>
  <si>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</si>
  <si>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</si>
  <si>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</si>
  <si>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</si>
  <si>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</si>
  <si>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</si>
  <si>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</si>
  <si>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</si>
  <si>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</si>
  <si>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</si>
  <si>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</si>
  <si>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</si>
  <si>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</si>
  <si>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</si>
  <si>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</si>
  <si>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</si>
  <si>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</si>
  <si>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</si>
  <si>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</si>
  <si>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</si>
  <si>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</si>
  <si>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</si>
  <si>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</si>
  <si>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</si>
  <si>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</si>
  <si>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</si>
  <si>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</si>
  <si>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</si>
  <si>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</si>
  <si>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</si>
  <si>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</si>
  <si>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</si>
  <si>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</si>
  <si>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</si>
  <si>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</si>
  <si>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</si>
  <si>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</si>
  <si>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</si>
  <si>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</si>
  <si>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</si>
  <si>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</si>
  <si>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</si>
  <si>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</si>
  <si>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</si>
  <si>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</si>
  <si>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</si>
  <si>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</si>
  <si>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</si>
  <si>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</si>
  <si>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</si>
  <si>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</si>
  <si>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</si>
  <si>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</si>
  <si>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</si>
  <si>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</si>
  <si>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</si>
  <si>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</si>
  <si>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</si>
  <si>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</si>
  <si>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</si>
  <si>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</si>
  <si>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</si>
  <si>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</si>
  <si>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</si>
  <si>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</si>
  <si>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</si>
  <si>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</si>
  <si>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</si>
  <si>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</si>
  <si>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</si>
  <si>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</si>
  <si>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</si>
  <si>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</si>
  <si>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</si>
  <si>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</si>
  <si>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</si>
  <si>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</si>
  <si>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</si>
  <si>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</si>
  <si>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</si>
  <si>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</si>
  <si>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</si>
  <si>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</si>
  <si>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</si>
  <si>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</si>
  <si>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</si>
  <si>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</si>
  <si>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</si>
  <si>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</si>
  <si>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</si>
  <si>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</si>
  <si>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</si>
  <si>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</si>
  <si>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</si>
  <si>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</si>
  <si>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</si>
  <si>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</si>
  <si>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</si>
  <si>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</si>
  <si>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</si>
  <si>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</si>
  <si>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</si>
  <si>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</si>
  <si>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</si>
  <si>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</si>
  <si>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</si>
  <si>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</si>
  <si>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</si>
  <si>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</si>
  <si>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</si>
  <si>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</si>
  <si>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</si>
  <si>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</si>
  <si>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</si>
  <si>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</si>
  <si>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</si>
  <si>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</si>
  <si>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</si>
  <si>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</si>
  <si>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</si>
  <si>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</si>
  <si>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</si>
  <si>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</si>
  <si>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</si>
  <si>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</si>
  <si>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</si>
  <si>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</si>
  <si>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</si>
  <si>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</si>
  <si>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</si>
  <si>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</si>
  <si>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</si>
  <si>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</si>
  <si>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</si>
  <si>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</si>
  <si>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</si>
  <si>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</si>
  <si>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</si>
  <si>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</si>
  <si>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</si>
  <si>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</si>
  <si>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</si>
  <si>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</si>
  <si>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</si>
  <si>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</si>
  <si>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</si>
  <si>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</si>
  <si>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</si>
  <si>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</si>
  <si>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</si>
  <si>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</si>
  <si>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</si>
  <si>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</si>
  <si>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</si>
  <si>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</si>
  <si>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</si>
  <si>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</si>
  <si>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</si>
  <si>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</si>
  <si>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</si>
  <si>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</si>
  <si>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</si>
  <si>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</si>
  <si>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</si>
  <si>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</si>
  <si>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</si>
  <si>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</si>
  <si>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</si>
  <si>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</si>
  <si>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</si>
  <si>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</si>
  <si>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</si>
  <si>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</si>
  <si>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</si>
  <si>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</si>
  <si>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</si>
  <si>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</si>
  <si>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</si>
  <si>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</si>
  <si>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</si>
  <si>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</si>
  <si>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</si>
  <si>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</si>
  <si>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</si>
  <si>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</si>
  <si>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</si>
  <si>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</si>
  <si>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</si>
  <si>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</si>
  <si>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</si>
  <si>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</si>
  <si>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</si>
  <si>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</si>
  <si>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</si>
  <si>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</si>
  <si>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</si>
  <si>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</si>
  <si>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</si>
  <si>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</si>
  <si>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</si>
  <si>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</si>
  <si>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</si>
  <si>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</si>
  <si>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</si>
  <si>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</si>
  <si>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</si>
  <si>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6.12.2011</t>
  </si>
  <si>
    <t>+41216936398</t>
  </si>
  <si>
    <t xml:space="preserve">  </t>
  </si>
  <si>
    <t>sum Activity (Bq)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</si>
</sst>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4" Type="http://schemas.openxmlformats.org/officeDocument/2006/relationships/table" Target="../tables/table5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20" sqref="E2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893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892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41129</v>
      </c>
      <c r="C16" s="9" t="s">
        <v>854</v>
      </c>
    </row>
    <row r="17" spans="1:34">
      <c r="A17" s="17" t="s">
        <v>811</v>
      </c>
      <c r="B17" s="13">
        <v>41131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895</v>
      </c>
    </row>
    <row r="19" spans="1:34">
      <c r="A19" s="17" t="s">
        <v>807</v>
      </c>
      <c r="B19" s="11">
        <v>1</v>
      </c>
      <c r="C19" s="9" t="s">
        <v>43</v>
      </c>
      <c r="E19" s="42">
        <f>SUM(D24:D37)</f>
        <v>8702.4000000000015</v>
      </c>
    </row>
    <row r="20" spans="1:34">
      <c r="A20" s="17" t="s">
        <v>808</v>
      </c>
      <c r="B20" s="38">
        <v>3</v>
      </c>
      <c r="F20" s="10" t="s">
        <v>894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891</v>
      </c>
      <c r="G24" s="10">
        <v>30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0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891</v>
      </c>
      <c r="G25" s="10">
        <v>30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1.6800000000000002E-8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0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891</v>
      </c>
      <c r="G26" s="10">
        <v>30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1.6800000000000002E-8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0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891</v>
      </c>
      <c r="G27" s="10">
        <v>30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1.6800000000000002E-8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0">
        <f>IF(Table5[[#This Row],[Mass (g)]]="","",Table5[[#This Row],[Mass (g)]]*VLOOKUP(Table5[[#This Row],[Nuclide]],Doedata,4)*37000000000)</f>
        <v>621.6</v>
      </c>
      <c r="E28" s="10" t="s">
        <v>820</v>
      </c>
      <c r="F28" s="10" t="s">
        <v>891</v>
      </c>
      <c r="G28" s="10">
        <v>30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1.6800000000000002E-8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0">
        <f>IF(Table5[[#This Row],[Mass (g)]]="","",Table5[[#This Row],[Mass (g)]]*VLOOKUP(Table5[[#This Row],[Nuclide]],Doedata,4)*37000000000)</f>
        <v>621.6</v>
      </c>
      <c r="E29" s="10" t="s">
        <v>820</v>
      </c>
      <c r="F29" s="10" t="s">
        <v>891</v>
      </c>
      <c r="G29" s="10">
        <v>30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1.6800000000000002E-8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0">
        <f>IF(Table5[[#This Row],[Mass (g)]]="","",Table5[[#This Row],[Mass (g)]]*VLOOKUP(Table5[[#This Row],[Nuclide]],Doedata,4)*37000000000)</f>
        <v>621.6</v>
      </c>
      <c r="E30" s="10" t="s">
        <v>820</v>
      </c>
      <c r="F30" s="10" t="s">
        <v>891</v>
      </c>
      <c r="G30" s="10">
        <v>30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1.6800000000000002E-8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0.05</v>
      </c>
      <c r="D31" s="30">
        <f>IF(Table5[[#This Row],[Mass (g)]]="","",Table5[[#This Row],[Mass (g)]]*VLOOKUP(Table5[[#This Row],[Nuclide]],Doedata,4)*37000000000)</f>
        <v>621.6</v>
      </c>
      <c r="E31" s="10" t="s">
        <v>820</v>
      </c>
      <c r="F31" s="10" t="s">
        <v>891</v>
      </c>
      <c r="G31" s="10">
        <v>30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1.6800000000000002E-8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0.05</v>
      </c>
      <c r="D32" s="30">
        <f>IF(Table5[[#This Row],[Mass (g)]]="","",Table5[[#This Row],[Mass (g)]]*VLOOKUP(Table5[[#This Row],[Nuclide]],Doedata,4)*37000000000)</f>
        <v>621.6</v>
      </c>
      <c r="E32" s="10" t="s">
        <v>820</v>
      </c>
      <c r="F32" s="10" t="s">
        <v>891</v>
      </c>
      <c r="G32" s="10">
        <v>30</v>
      </c>
      <c r="H32" s="10" t="s">
        <v>836</v>
      </c>
      <c r="I32" s="10" t="s">
        <v>890</v>
      </c>
      <c r="J32" s="25">
        <f>IF(Table5[[#This Row],[Activity (Bq)]]="","",Table5[[#This Row],[Activity (Bq)]]/37000000000)</f>
        <v>1.6800000000000002E-8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0.05</v>
      </c>
      <c r="D33" s="30">
        <f>IF(Table5[[#This Row],[Mass (g)]]="","",Table5[[#This Row],[Mass (g)]]*VLOOKUP(Table5[[#This Row],[Nuclide]],Doedata,4)*37000000000)</f>
        <v>621.6</v>
      </c>
      <c r="E33" s="10" t="s">
        <v>820</v>
      </c>
      <c r="F33" s="10" t="s">
        <v>891</v>
      </c>
      <c r="G33" s="10">
        <v>30</v>
      </c>
      <c r="H33" s="10" t="s">
        <v>836</v>
      </c>
      <c r="I33" s="10" t="s">
        <v>890</v>
      </c>
      <c r="J33" s="25">
        <f>IF(Table5[[#This Row],[Activity (Bq)]]="","",Table5[[#This Row],[Activity (Bq)]]/37000000000)</f>
        <v>1.6800000000000002E-8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0.05</v>
      </c>
      <c r="D34" s="30">
        <f>IF(Table5[[#This Row],[Mass (g)]]="","",Table5[[#This Row],[Mass (g)]]*VLOOKUP(Table5[[#This Row],[Nuclide]],Doedata,4)*37000000000)</f>
        <v>621.6</v>
      </c>
      <c r="E34" s="10" t="s">
        <v>820</v>
      </c>
      <c r="F34" s="10" t="s">
        <v>891</v>
      </c>
      <c r="G34" s="10">
        <v>30</v>
      </c>
      <c r="H34" s="10" t="s">
        <v>836</v>
      </c>
      <c r="I34" s="10" t="s">
        <v>890</v>
      </c>
      <c r="J34" s="25">
        <f>IF(Table5[[#This Row],[Activity (Bq)]]="","",Table5[[#This Row],[Activity (Bq)]]/37000000000)</f>
        <v>1.6800000000000002E-8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0.05</v>
      </c>
      <c r="D35" s="30">
        <f>IF(Table5[[#This Row],[Mass (g)]]="","",Table5[[#This Row],[Mass (g)]]*VLOOKUP(Table5[[#This Row],[Nuclide]],Doedata,4)*37000000000)</f>
        <v>621.6</v>
      </c>
      <c r="E35" s="10" t="s">
        <v>820</v>
      </c>
      <c r="F35" s="10" t="s">
        <v>891</v>
      </c>
      <c r="G35" s="10">
        <v>30</v>
      </c>
      <c r="H35" s="10" t="s">
        <v>836</v>
      </c>
      <c r="I35" s="10" t="s">
        <v>890</v>
      </c>
      <c r="J35" s="25">
        <f>IF(Table5[[#This Row],[Activity (Bq)]]="","",Table5[[#This Row],[Activity (Bq)]]/37000000000)</f>
        <v>1.6800000000000002E-8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0.05</v>
      </c>
      <c r="D36" s="30">
        <f>IF(Table5[[#This Row],[Mass (g)]]="","",Table5[[#This Row],[Mass (g)]]*VLOOKUP(Table5[[#This Row],[Nuclide]],Doedata,4)*37000000000)</f>
        <v>621.6</v>
      </c>
      <c r="E36" s="10" t="s">
        <v>820</v>
      </c>
      <c r="F36" s="10" t="s">
        <v>891</v>
      </c>
      <c r="G36" s="10">
        <v>30</v>
      </c>
      <c r="H36" s="10" t="s">
        <v>836</v>
      </c>
      <c r="I36" s="10" t="s">
        <v>890</v>
      </c>
      <c r="J36" s="25">
        <f>IF(Table5[[#This Row],[Activity (Bq)]]="","",Table5[[#This Row],[Activity (Bq)]]/37000000000)</f>
        <v>1.6800000000000002E-8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0.05</v>
      </c>
      <c r="D37" s="30">
        <f>IF(Table5[[#This Row],[Mass (g)]]="","",Table5[[#This Row],[Mass (g)]]*VLOOKUP(Table5[[#This Row],[Nuclide]],Doedata,4)*37000000000)</f>
        <v>621.6</v>
      </c>
      <c r="E37" s="10" t="s">
        <v>820</v>
      </c>
      <c r="F37" s="10" t="s">
        <v>891</v>
      </c>
      <c r="G37" s="10">
        <v>30</v>
      </c>
      <c r="H37" s="10" t="s">
        <v>836</v>
      </c>
      <c r="I37" s="10" t="s">
        <v>890</v>
      </c>
      <c r="J37" s="25">
        <f>IF(Table5[[#This Row],[Activity (Bq)]]="","",Table5[[#This Row],[Activity (Bq)]]/37000000000)</f>
        <v>1.6800000000000002E-8</v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Notice Data (Enter Data Here)</vt:lpstr>
      <vt:lpstr>Sheet1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2012-07-04T15:35:12Z</dcterms:modified>
</cp:coreProperties>
</file>