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  <fileRecoveryPr repairLoad="1"/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3" i="1"/>
  <c r="C32" i="1"/>
  <c r="C34" i="1" l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<sst xmlns="http://schemas.openxmlformats.org/spreadsheetml/2006/main" count="3329" uniqueCount="893">
  <si>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</si>
  <si>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</si>
  <si>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</si>
  <si>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</si>
  <si>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</si>
  <si>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</si>
  <si>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</si>
  <si>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</si>
  <si>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</si>
  <si>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</si>
  <si>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</si>
  <si>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</si>
  <si>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</si>
  <si>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</si>
  <si>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</si>
  <si>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</si>
  <si>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</si>
  <si>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</si>
  <si>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</si>
  <si>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</si>
  <si>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</si>
  <si>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</si>
  <si>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</si>
  <si>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</si>
  <si>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</si>
  <si>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</si>
  <si>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</si>
  <si>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</si>
  <si>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</si>
  <si>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</si>
  <si>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</si>
  <si>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</si>
  <si>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</si>
  <si>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</si>
  <si>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</si>
  <si>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</si>
  <si>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</si>
  <si>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</si>
  <si>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</si>
  <si>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</si>
  <si>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</si>
  <si>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</si>
  <si>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</si>
  <si>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</si>
  <si>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</si>
  <si>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</si>
  <si>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</si>
  <si>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</si>
  <si>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</si>
  <si>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</si>
  <si>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</si>
  <si>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</si>
  <si>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</si>
  <si>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</si>
  <si>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</si>
  <si>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</si>
  <si>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</si>
  <si>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</si>
  <si>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</si>
  <si>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</si>
  <si>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</si>
  <si>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</si>
  <si>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</si>
  <si>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</si>
  <si>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</si>
  <si>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</si>
  <si>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</si>
  <si>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</si>
  <si>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</si>
  <si>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</si>
  <si>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</si>
  <si>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</si>
  <si>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</si>
  <si>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</si>
  <si>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</si>
  <si>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</si>
  <si>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</si>
  <si>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</si>
  <si>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</si>
  <si>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</si>
  <si>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</si>
  <si>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</si>
  <si>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</si>
  <si>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</si>
  <si>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</si>
  <si>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</si>
  <si>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</si>
  <si>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</si>
  <si>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</si>
  <si>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</si>
  <si>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</si>
  <si>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</si>
  <si>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</si>
  <si>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</si>
  <si>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</si>
  <si>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</si>
  <si>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</si>
  <si>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</si>
  <si>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</si>
  <si>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</si>
  <si>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</si>
  <si>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</si>
  <si>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</si>
  <si>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</si>
  <si>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</si>
  <si>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</si>
  <si>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</si>
  <si>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</si>
  <si>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</si>
  <si>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</si>
  <si>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</si>
  <si>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</si>
  <si>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</si>
  <si>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</si>
  <si>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</si>
  <si>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</si>
  <si>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</si>
  <si>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</si>
  <si>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</si>
  <si>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</si>
  <si>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</si>
  <si>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</si>
  <si>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</si>
  <si>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</si>
  <si>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</si>
  <si>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</si>
  <si>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</si>
  <si>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</si>
  <si>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</si>
  <si>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</si>
  <si>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</si>
  <si>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</si>
  <si>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</si>
  <si>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</si>
  <si>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</si>
  <si>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</si>
  <si>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</si>
  <si>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</si>
  <si>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</si>
  <si>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</si>
  <si>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</si>
  <si>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</si>
  <si>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</si>
  <si>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</si>
  <si>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</si>
  <si>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</si>
  <si>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</si>
  <si>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</si>
  <si>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</si>
  <si>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</si>
  <si>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</si>
  <si>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</si>
  <si>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</si>
  <si>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</si>
  <si>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</si>
  <si>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</si>
  <si>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</si>
  <si>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</si>
  <si>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</si>
  <si>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</si>
  <si>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</si>
  <si>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</si>
  <si>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</si>
  <si>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</si>
  <si>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</si>
  <si>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</si>
  <si>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</si>
  <si>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</si>
  <si>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</si>
  <si>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</si>
  <si>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</si>
  <si>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</si>
  <si>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</si>
  <si>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</si>
  <si>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</si>
  <si>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</si>
  <si>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</si>
  <si>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</si>
  <si>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</si>
  <si>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</si>
  <si>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</si>
  <si>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</si>
  <si>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</si>
  <si>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</si>
  <si>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</si>
  <si>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</si>
  <si>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</si>
  <si>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</si>
  <si>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</si>
  <si>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</si>
  <si>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</si>
  <si>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</si>
  <si>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</si>
  <si>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</si>
  <si>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</si>
  <si>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</si>
  <si>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</si>
  <si>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</si>
  <si>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</si>
  <si>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</si>
  <si>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</si>
  <si>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</si>
  <si>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</si>
  <si>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</si>
  <si>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</si>
  <si>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</si>
  <si>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</si>
  <si>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</si>
  <si>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</si>
  <si>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</si>
  <si>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</si>
  <si>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</si>
  <si>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</si>
  <si>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</si>
  <si>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</si>
  <si>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</si>
  <si>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</si>
  <si>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</si>
  <si>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</si>
  <si>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</si>
  <si>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</si>
  <si>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</si>
  <si>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</si>
  <si>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</si>
  <si>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</si>
  <si>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</si>
  <si>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</si>
  <si>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</si>
  <si>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</si>
  <si>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</si>
  <si>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</si>
  <si>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</si>
  <si>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</si>
  <si>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</si>
  <si>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</si>
  <si>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</si>
  <si>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</si>
  <si>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</si>
  <si>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</si>
  <si>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</si>
  <si>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</si>
  <si>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</si>
  <si>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</si>
  <si>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</si>
  <si>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</si>
  <si>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</si>
  <si>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</si>
  <si>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</si>
  <si>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</si>
  <si>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</si>
  <si>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</si>
  <si>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</si>
  <si>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</si>
  <si>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</si>
  <si>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</si>
  <si>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</si>
  <si>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</si>
  <si>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</si>
  <si>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</si>
  <si>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</si>
  <si>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</si>
  <si>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</si>
  <si>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</si>
  <si>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</si>
  <si>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</si>
  <si>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</si>
  <si>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</si>
  <si>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</si>
  <si>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</si>
  <si>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</si>
  <si>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</si>
  <si>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</si>
  <si>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</si>
  <si>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</si>
  <si>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</si>
  <si>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</si>
  <si>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</si>
  <si>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</si>
  <si>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</si>
  <si>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</si>
  <si>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</si>
  <si>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</si>
  <si>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</si>
  <si>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</si>
  <si>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</si>
  <si>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</si>
  <si>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</si>
  <si>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</si>
  <si>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</si>
  <si>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</si>
  <si>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</si>
  <si>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</si>
  <si>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</si>
  <si>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</si>
  <si>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</si>
  <si>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</si>
  <si>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</si>
  <si>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</si>
  <si>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</si>
  <si>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</si>
  <si>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</si>
  <si>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</si>
  <si>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</si>
  <si>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</si>
  <si>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</si>
  <si>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</si>
  <si>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</si>
  <si>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</si>
  <si>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</si>
  <si>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</si>
  <si>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</si>
  <si>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</si>
  <si>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</si>
  <si>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</si>
  <si>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</si>
  <si>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</si>
  <si>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</si>
  <si>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</si>
  <si>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</si>
  <si>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</si>
  <si>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</si>
  <si>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</si>
  <si>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</si>
  <si>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</si>
  <si>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</si>
  <si>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</si>
  <si>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</si>
  <si>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</si>
  <si>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</si>
  <si>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</si>
  <si>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</si>
  <si>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</si>
  <si>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</si>
  <si>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</si>
  <si>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</si>
  <si>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</si>
  <si>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</si>
  <si>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</si>
  <si>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</si>
  <si>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</si>
  <si>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</si>
  <si>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</si>
  <si>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</si>
  <si>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</si>
  <si>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</si>
  <si>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</si>
  <si>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</si>
  <si>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</si>
  <si>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</si>
  <si>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</si>
  <si>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</si>
  <si>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</si>
  <si>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</si>
  <si>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</si>
  <si>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</si>
  <si>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</si>
  <si>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</si>
  <si>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</si>
  <si>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</si>
  <si>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</si>
  <si>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</si>
  <si>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</si>
  <si>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</si>
  <si>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</si>
  <si>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</si>
  <si>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</si>
  <si>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</si>
  <si>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</si>
  <si>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</si>
  <si>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</si>
  <si>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</si>
  <si>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</si>
  <si>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</si>
  <si>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</si>
  <si>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</si>
  <si>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</si>
  <si>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</si>
  <si>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</si>
  <si>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</si>
  <si>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</si>
  <si>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</si>
  <si>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</si>
  <si>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</si>
  <si>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</si>
  <si>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</si>
  <si>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</si>
  <si>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</si>
  <si>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</si>
  <si>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</si>
  <si>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</si>
  <si>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</si>
  <si>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</si>
  <si>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</si>
  <si>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</si>
  <si>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</si>
  <si>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</si>
  <si>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</si>
  <si>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</si>
  <si>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</si>
  <si>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</si>
  <si>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</si>
  <si>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</si>
  <si>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</si>
  <si>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</si>
  <si>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</si>
  <si>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</si>
  <si>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</si>
  <si>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</si>
  <si>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</si>
  <si>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</si>
  <si>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</si>
  <si>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</si>
  <si>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</si>
  <si>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</si>
  <si>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</si>
  <si>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</si>
  <si>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</si>
  <si>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</si>
  <si>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</si>
  <si>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</si>
  <si>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</si>
  <si>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</si>
  <si>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</si>
  <si>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</si>
  <si>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</si>
  <si>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</si>
  <si>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</si>
  <si>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</si>
  <si>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</si>
  <si>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</si>
  <si>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</si>
  <si>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</si>
  <si>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</si>
  <si>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</si>
  <si>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</si>
  <si>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</si>
  <si>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</si>
  <si>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</si>
  <si>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</si>
  <si>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</si>
  <si>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</si>
  <si>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</si>
  <si>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</si>
  <si>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</si>
  <si>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</si>
  <si>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</si>
  <si>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</si>
  <si>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</si>
  <si>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</si>
  <si>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</si>
  <si>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</si>
  <si>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</si>
  <si>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</si>
  <si>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</si>
  <si>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</si>
  <si>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</si>
  <si>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</si>
  <si>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</si>
  <si>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</si>
  <si>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</si>
  <si>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</si>
  <si>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</si>
  <si>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</si>
  <si>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</si>
  <si>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</si>
  <si>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</si>
  <si>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</si>
  <si>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</si>
  <si>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</si>
  <si>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</si>
  <si>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</si>
  <si>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</si>
  <si>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</si>
  <si>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</si>
  <si>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</si>
  <si>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</si>
  <si>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</si>
  <si>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</si>
  <si>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</si>
  <si>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</si>
  <si>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</si>
  <si>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</si>
  <si>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</si>
  <si>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</si>
  <si>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</si>
  <si>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</si>
  <si>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</si>
  <si>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</si>
  <si>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</si>
  <si>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</si>
  <si>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</si>
  <si>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</si>
  <si>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</si>
  <si>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</si>
  <si>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</si>
  <si>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</si>
  <si>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</si>
  <si>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</si>
  <si>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</si>
  <si>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</si>
  <si>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</si>
  <si>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</si>
  <si>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</si>
  <si>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</si>
  <si>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</si>
  <si>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</si>
  <si>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</si>
  <si>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</si>
  <si>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</si>
  <si>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</si>
  <si>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</si>
  <si>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</si>
  <si>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</si>
  <si>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</si>
  <si>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</si>
  <si>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</si>
  <si>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</si>
  <si>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</si>
  <si>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</si>
  <si>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</si>
  <si>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</si>
  <si>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</si>
  <si>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</si>
  <si>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</si>
  <si>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</si>
  <si>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</si>
  <si>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</si>
  <si>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</si>
  <si>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</si>
  <si>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</si>
  <si>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</si>
  <si>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</si>
  <si>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</si>
  <si>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</si>
  <si>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</si>
  <si>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</si>
  <si>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</si>
  <si>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</si>
  <si>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</si>
  <si>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</si>
  <si>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</si>
  <si>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</si>
  <si>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</si>
  <si>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</si>
  <si>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</si>
  <si>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</si>
  <si>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</si>
  <si>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</si>
  <si>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</si>
  <si>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</si>
  <si>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</si>
  <si>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</si>
  <si>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</si>
  <si>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</si>
  <si>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</si>
  <si>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</si>
  <si>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</si>
  <si>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</si>
  <si>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</si>
  <si>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</si>
  <si>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</si>
  <si>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</si>
  <si>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</si>
  <si>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</si>
  <si>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</si>
  <si>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</si>
  <si>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</si>
  <si>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</si>
  <si>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</si>
  <si>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</si>
  <si>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</si>
  <si>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</si>
  <si>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</si>
  <si>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</si>
  <si>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</si>
  <si>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</si>
  <si>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</si>
  <si>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</si>
  <si>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</si>
  <si>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</si>
  <si>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</si>
  <si>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</si>
  <si>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</si>
  <si>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</si>
  <si>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</si>
  <si>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</si>
  <si>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</si>
  <si>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</si>
  <si>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</si>
  <si>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</si>
  <si>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</si>
  <si>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</si>
  <si>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</si>
  <si>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</si>
  <si>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</si>
  <si>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</si>
  <si>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</si>
  <si>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</si>
  <si>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</si>
  <si>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</si>
  <si>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</si>
  <si>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</si>
  <si>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</si>
  <si>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</si>
  <si>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</si>
  <si>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</si>
  <si>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</si>
  <si>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</si>
  <si>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</si>
  <si>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</si>
  <si>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</si>
  <si>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</si>
  <si>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</si>
  <si>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</si>
  <si>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</si>
  <si>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</si>
  <si>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</si>
  <si>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</si>
  <si>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</si>
  <si>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</si>
  <si>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</si>
  <si>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</si>
  <si>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</si>
  <si>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</si>
  <si>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</si>
  <si>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</si>
  <si>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</si>
  <si>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</si>
  <si>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</si>
  <si>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</si>
  <si>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</si>
  <si>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</si>
  <si>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</si>
  <si>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</si>
  <si>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</si>
  <si>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</si>
  <si>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</si>
  <si>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</si>
  <si>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</si>
  <si>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</si>
  <si>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</si>
  <si>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</si>
  <si>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</si>
  <si>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</si>
  <si>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</si>
  <si>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</si>
  <si>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</si>
  <si>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</si>
  <si>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</si>
  <si>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</si>
  <si>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</si>
  <si>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</si>
  <si>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</si>
  <si>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</si>
  <si>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</si>
  <si>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</si>
  <si>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</si>
  <si>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</si>
  <si>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</si>
  <si>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</si>
  <si>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</si>
  <si>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</si>
  <si>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</si>
  <si>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</si>
  <si>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</si>
  <si>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</si>
  <si>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</si>
  <si>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</si>
  <si>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</si>
  <si>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</si>
  <si>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</si>
  <si>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</si>
  <si>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</si>
  <si>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</si>
  <si>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</si>
  <si>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</si>
  <si>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</si>
  <si>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</si>
  <si>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</si>
  <si>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</si>
  <si>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</si>
  <si>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</si>
  <si>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</si>
  <si>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</si>
  <si>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</si>
  <si>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</si>
  <si>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</si>
  <si>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</si>
  <si>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</si>
  <si>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</si>
  <si>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</si>
  <si>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</si>
  <si>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</si>
  <si>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</si>
  <si>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</si>
  <si>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</si>
  <si>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</si>
  <si>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</si>
  <si>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</si>
  <si>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</si>
  <si>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</si>
  <si>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</si>
  <si>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</si>
  <si>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</si>
  <si>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</si>
  <si>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</si>
  <si>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</si>
  <si>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</si>
  <si>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</si>
  <si>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</si>
  <si>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</si>
  <si>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</si>
  <si>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</si>
  <si>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</si>
  <si>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</si>
  <si>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</si>
  <si>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</si>
  <si>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</si>
  <si>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</si>
  <si>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</si>
  <si>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</si>
  <si>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</si>
  <si>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</si>
  <si>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</si>
  <si>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</si>
  <si>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</si>
  <si>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</si>
  <si>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</si>
  <si>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</si>
  <si>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</si>
  <si>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</si>
  <si>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</si>
  <si>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</si>
  <si>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</si>
  <si>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</si>
  <si>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</si>
  <si>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</si>
  <si>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</si>
  <si>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</si>
  <si>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</si>
  <si>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</si>
  <si>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</si>
  <si>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</si>
  <si>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</si>
  <si>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</si>
  <si>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</si>
  <si>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</si>
  <si>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</si>
  <si>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</si>
  <si>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</si>
  <si>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</si>
  <si>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</si>
  <si>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</si>
  <si>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</si>
  <si>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</si>
  <si>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</si>
  <si>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</si>
  <si>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</si>
  <si>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</si>
  <si>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</si>
  <si>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</si>
  <si>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</si>
  <si>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</si>
  <si>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</si>
  <si>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</si>
  <si>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</si>
  <si>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</si>
  <si>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</si>
  <si>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</si>
  <si>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</si>
  <si>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</si>
  <si>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</si>
  <si>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</si>
  <si>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</si>
  <si>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</si>
  <si>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</si>
  <si>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</si>
  <si>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</si>
  <si>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</si>
  <si>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</si>
  <si>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</si>
  <si>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</si>
  <si>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</si>
  <si>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</si>
  <si>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</si>
  <si>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</si>
  <si>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</si>
  <si>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</si>
  <si>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</si>
  <si>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</si>
  <si>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</si>
  <si>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</si>
  <si>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</si>
  <si>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</si>
  <si>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</si>
  <si>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</si>
  <si>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</si>
  <si>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</si>
  <si>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</si>
  <si>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</si>
  <si>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</si>
  <si>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</si>
  <si>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</si>
  <si>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</si>
  <si>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</si>
  <si>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</si>
  <si>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</si>
  <si>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</si>
  <si>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</si>
  <si>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</si>
  <si>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</si>
  <si>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</si>
  <si>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</si>
  <si>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</si>
  <si>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</si>
  <si>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</si>
  <si>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</si>
  <si>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</si>
  <si>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</si>
  <si>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</si>
  <si>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</si>
  <si>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</si>
  <si>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</si>
  <si>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</si>
  <si>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</si>
  <si>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</si>
  <si>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</si>
  <si>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</si>
  <si>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</si>
  <si>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</si>
  <si>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</si>
  <si>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</si>
  <si>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</si>
  <si>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</si>
  <si>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</si>
  <si>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</si>
  <si>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</si>
  <si>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</si>
  <si>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</si>
  <si>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</si>
  <si>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</si>
  <si>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</si>
  <si>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</si>
  <si>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</si>
  <si>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</si>
  <si>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</si>
  <si>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</si>
  <si>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</si>
  <si>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</si>
  <si>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</si>
  <si>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</si>
  <si>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</si>
  <si>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</si>
  <si>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</si>
  <si>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</si>
  <si>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</si>
  <si>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</si>
  <si>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</si>
  <si>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</si>
  <si>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</si>
  <si>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</si>
  <si>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</si>
  <si>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</si>
  <si>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</si>
  <si>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</si>
  <si>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</si>
  <si>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</si>
  <si>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</si>
  <si>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</si>
  <si>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</si>
  <si>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</si>
  <si>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</si>
  <si>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</si>
  <si>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</si>
  <si>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</si>
  <si>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</si>
  <si>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</si>
  <si>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</si>
  <si>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</si>
  <si>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</si>
  <si>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</si>
  <si>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</si>
  <si>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</si>
  <si>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</si>
  <si>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</si>
  <si>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</si>
  <si>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</si>
  <si>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</si>
  <si>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</si>
  <si>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5/31/2012</t>
  </si>
  <si>
    <t>404-276-0122</t>
  </si>
  <si>
    <t>3725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</si>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</sst>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32" sqref="C32:C4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890</v>
      </c>
    </row>
    <row r="13" spans="1:3" x14ac:dyDescent="0.25">
      <c r="A13" s="16" t="s">
        <v>839</v>
      </c>
      <c r="B13" s="39" t="s">
        <v>891</v>
      </c>
    </row>
    <row r="14" spans="1:3" x14ac:dyDescent="0.25">
      <c r="A14" s="16" t="s">
        <v>16</v>
      </c>
      <c r="B14" s="28" t="s">
        <v>889</v>
      </c>
    </row>
    <row r="15" spans="1:3" x14ac:dyDescent="0.25">
      <c r="A15" s="16" t="s">
        <v>41</v>
      </c>
      <c r="B15" s="39" t="s">
        <v>892</v>
      </c>
      <c r="C15" s="9" t="s">
        <v>854</v>
      </c>
    </row>
    <row r="16" spans="1:3" x14ac:dyDescent="0.25">
      <c r="A16" s="16" t="s">
        <v>40</v>
      </c>
      <c r="B16" s="12">
        <v>41103</v>
      </c>
      <c r="C16" s="9" t="s">
        <v>854</v>
      </c>
    </row>
    <row r="17" spans="1:34" x14ac:dyDescent="0.25">
      <c r="A17" s="16" t="s">
        <v>811</v>
      </c>
      <c r="B17" s="39">
        <v>41107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3.8080000000000003E-2</v>
      </c>
      <c r="D24" s="30">
        <f>IF(Table5[[#This Row],[Mass (g)]]="","",Table5[[#This Row],[Mass (g)]]*VLOOKUP(Table5[[#This Row],[Nuclide]],Doedata,4)*37000000000)</f>
        <v>473.41056000000003</v>
      </c>
      <c r="E24" s="10" t="s">
        <v>30</v>
      </c>
      <c r="F24" s="10" t="s">
        <v>31</v>
      </c>
      <c r="G24" s="10">
        <v>30</v>
      </c>
      <c r="H24" s="10" t="s">
        <v>825</v>
      </c>
      <c r="I24" s="10">
        <v>1</v>
      </c>
      <c r="J24" s="25">
        <f>IF(Table5[[#This Row],[Activity (Bq)]]="","",Table5[[#This Row],[Activity (Bq)]]/37000000000)</f>
        <v>1.2794880000000001E-8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3.8080000000000003E-2</v>
      </c>
      <c r="D25" s="30">
        <f>IF(Table5[[#This Row],[Mass (g)]]="","",Table5[[#This Row],[Mass (g)]]*VLOOKUP(Table5[[#This Row],[Nuclide]],Doedata,4)*37000000000)</f>
        <v>473.41056000000003</v>
      </c>
      <c r="E25" s="10" t="s">
        <v>30</v>
      </c>
      <c r="F25" s="10" t="s">
        <v>31</v>
      </c>
      <c r="G25" s="10">
        <v>30</v>
      </c>
      <c r="H25" s="10" t="s">
        <v>825</v>
      </c>
      <c r="I25" s="10">
        <v>1</v>
      </c>
      <c r="J25" s="25">
        <f>IF(Table5[[#This Row],[Activity (Bq)]]="","",Table5[[#This Row],[Activity (Bq)]]/37000000000)</f>
        <v>1.2794880000000001E-8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3.8080000000000003E-2</v>
      </c>
      <c r="D26" s="30">
        <f>IF(Table5[[#This Row],[Mass (g)]]="","",Table5[[#This Row],[Mass (g)]]*VLOOKUP(Table5[[#This Row],[Nuclide]],Doedata,4)*37000000000)</f>
        <v>473.41056000000003</v>
      </c>
      <c r="E26" s="10" t="s">
        <v>30</v>
      </c>
      <c r="F26" s="10" t="s">
        <v>31</v>
      </c>
      <c r="G26" s="10">
        <v>30</v>
      </c>
      <c r="H26" s="10" t="s">
        <v>825</v>
      </c>
      <c r="I26" s="10">
        <v>1</v>
      </c>
      <c r="J26" s="25">
        <f>IF(Table5[[#This Row],[Activity (Bq)]]="","",Table5[[#This Row],[Activity (Bq)]]/37000000000)</f>
        <v>1.2794880000000001E-8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3.8080000000000003E-2</v>
      </c>
      <c r="D27" s="30">
        <f>IF(Table5[[#This Row],[Mass (g)]]="","",Table5[[#This Row],[Mass (g)]]*VLOOKUP(Table5[[#This Row],[Nuclide]],Doedata,4)*37000000000)</f>
        <v>473.41056000000003</v>
      </c>
      <c r="E27" s="10" t="s">
        <v>30</v>
      </c>
      <c r="F27" s="10" t="s">
        <v>31</v>
      </c>
      <c r="G27" s="10">
        <v>30</v>
      </c>
      <c r="H27" s="10" t="s">
        <v>825</v>
      </c>
      <c r="I27" s="10">
        <v>1</v>
      </c>
      <c r="J27" s="25">
        <f>IF(Table5[[#This Row],[Activity (Bq)]]="","",Table5[[#This Row],[Activity (Bq)]]/37000000000)</f>
        <v>1.2794880000000001E-8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3.8080000000000003E-2</v>
      </c>
      <c r="D28" s="30">
        <f>IF(Table5[[#This Row],[Mass (g)]]="","",Table5[[#This Row],[Mass (g)]]*VLOOKUP(Table5[[#This Row],[Nuclide]],Doedata,4)*37000000000)</f>
        <v>473.41056000000003</v>
      </c>
      <c r="E28" s="10" t="s">
        <v>30</v>
      </c>
      <c r="F28" s="10" t="s">
        <v>31</v>
      </c>
      <c r="G28" s="10">
        <v>30</v>
      </c>
      <c r="H28" s="10" t="s">
        <v>825</v>
      </c>
      <c r="I28" s="10">
        <v>1</v>
      </c>
      <c r="J28" s="25">
        <f>IF(Table5[[#This Row],[Activity (Bq)]]="","",Table5[[#This Row],[Activity (Bq)]]/37000000000)</f>
        <v>1.2794880000000001E-8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3.8080000000000003E-2</v>
      </c>
      <c r="D29" s="30">
        <f>IF(Table5[[#This Row],[Mass (g)]]="","",Table5[[#This Row],[Mass (g)]]*VLOOKUP(Table5[[#This Row],[Nuclide]],Doedata,4)*37000000000)</f>
        <v>473.41056000000003</v>
      </c>
      <c r="E29" s="10" t="s">
        <v>30</v>
      </c>
      <c r="F29" s="10" t="s">
        <v>31</v>
      </c>
      <c r="G29" s="10">
        <v>30</v>
      </c>
      <c r="H29" s="10" t="s">
        <v>825</v>
      </c>
      <c r="I29" s="10">
        <v>1</v>
      </c>
      <c r="J29" s="25">
        <f>IF(Table5[[#This Row],[Activity (Bq)]]="","",Table5[[#This Row],[Activity (Bq)]]/37000000000)</f>
        <v>1.2794880000000001E-8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3.8080000000000003E-2</v>
      </c>
      <c r="D30" s="30">
        <f>IF(Table5[[#This Row],[Mass (g)]]="","",Table5[[#This Row],[Mass (g)]]*VLOOKUP(Table5[[#This Row],[Nuclide]],Doedata,4)*37000000000)</f>
        <v>473.41056000000003</v>
      </c>
      <c r="E30" s="10" t="s">
        <v>30</v>
      </c>
      <c r="F30" s="10" t="s">
        <v>31</v>
      </c>
      <c r="G30" s="10">
        <v>30</v>
      </c>
      <c r="H30" s="10" t="s">
        <v>825</v>
      </c>
      <c r="I30" s="10">
        <v>1</v>
      </c>
      <c r="J30" s="25">
        <f>IF(Table5[[#This Row],[Activity (Bq)]]="","",Table5[[#This Row],[Activity (Bq)]]/37000000000)</f>
        <v>1.2794880000000001E-8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3.8080000000000003E-2</v>
      </c>
      <c r="D31" s="30">
        <f>IF(Table5[[#This Row],[Mass (g)]]="","",Table5[[#This Row],[Mass (g)]]*VLOOKUP(Table5[[#This Row],[Nuclide]],Doedata,4)*37000000000)</f>
        <v>473.41056000000003</v>
      </c>
      <c r="E31" s="10" t="s">
        <v>30</v>
      </c>
      <c r="F31" s="10" t="s">
        <v>31</v>
      </c>
      <c r="G31" s="10">
        <v>30</v>
      </c>
      <c r="H31" s="10" t="s">
        <v>825</v>
      </c>
      <c r="I31" s="10">
        <v>1</v>
      </c>
      <c r="J31" s="25">
        <f>IF(Table5[[#This Row],[Activity (Bq)]]="","",Table5[[#This Row],[Activity (Bq)]]/37000000000)</f>
        <v>1.2794880000000001E-8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0">
        <f t="shared" ref="C32:C45" si="0">0.0002*0.01*238</f>
        <v>4.7600000000000008E-4</v>
      </c>
      <c r="D32" s="30">
        <f>IF(Table5[[#This Row],[Mass (g)]]="","",Table5[[#This Row],[Mass (g)]]*VLOOKUP(Table5[[#This Row],[Nuclide]],Doedata,4)*37000000000)</f>
        <v>5.9176320000000002</v>
      </c>
      <c r="E32" s="10" t="s">
        <v>820</v>
      </c>
      <c r="F32" s="10" t="s">
        <v>823</v>
      </c>
      <c r="G32" s="10">
        <v>30</v>
      </c>
      <c r="H32" s="10" t="s">
        <v>825</v>
      </c>
      <c r="I32" s="10">
        <v>1</v>
      </c>
      <c r="J32" s="25">
        <f>IF(Table5[[#This Row],[Activity (Bq)]]="","",Table5[[#This Row],[Activity (Bq)]]/37000000000)</f>
        <v>1.5993600000000001E-10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0">
        <f t="shared" si="0"/>
        <v>4.7600000000000008E-4</v>
      </c>
      <c r="D33" s="30">
        <f>IF(Table5[[#This Row],[Mass (g)]]="","",Table5[[#This Row],[Mass (g)]]*VLOOKUP(Table5[[#This Row],[Nuclide]],Doedata,4)*37000000000)</f>
        <v>5.9176320000000002</v>
      </c>
      <c r="E33" s="10" t="s">
        <v>820</v>
      </c>
      <c r="F33" s="10" t="s">
        <v>823</v>
      </c>
      <c r="G33" s="10">
        <v>30</v>
      </c>
      <c r="H33" s="10" t="s">
        <v>825</v>
      </c>
      <c r="I33" s="10">
        <v>1</v>
      </c>
      <c r="J33" s="25">
        <f>IF(Table5[[#This Row],[Activity (Bq)]]="","",Table5[[#This Row],[Activity (Bq)]]/37000000000)</f>
        <v>1.5993600000000001E-10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si="0"/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30</v>
      </c>
      <c r="H34" s="10" t="s">
        <v>825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30</v>
      </c>
      <c r="H35" s="10" t="s">
        <v>825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30</v>
      </c>
      <c r="H36" s="10" t="s">
        <v>825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30</v>
      </c>
      <c r="H37" s="10" t="s">
        <v>825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0">
        <f t="shared" si="0"/>
        <v>4.7600000000000008E-4</v>
      </c>
      <c r="D38" s="30">
        <f>IF(Table5[[#This Row],[Mass (g)]]="","",Table5[[#This Row],[Mass (g)]]*VLOOKUP(Table5[[#This Row],[Nuclide]],Doedata,4)*37000000000)</f>
        <v>5.9176320000000002</v>
      </c>
      <c r="E38" s="10" t="s">
        <v>820</v>
      </c>
      <c r="F38" s="10" t="s">
        <v>823</v>
      </c>
      <c r="G38" s="10">
        <v>30</v>
      </c>
      <c r="H38" s="10" t="s">
        <v>825</v>
      </c>
      <c r="I38" s="10">
        <v>1</v>
      </c>
      <c r="J38" s="25">
        <f>IF(Table5[[#This Row],[Activity (Bq)]]="","",Table5[[#This Row],[Activity (Bq)]]/37000000000)</f>
        <v>1.5993600000000001E-10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0">
        <f t="shared" si="0"/>
        <v>4.7600000000000008E-4</v>
      </c>
      <c r="D39" s="30">
        <f>IF(Table5[[#This Row],[Mass (g)]]="","",Table5[[#This Row],[Mass (g)]]*VLOOKUP(Table5[[#This Row],[Nuclide]],Doedata,4)*37000000000)</f>
        <v>5.9176320000000002</v>
      </c>
      <c r="E39" s="10" t="s">
        <v>820</v>
      </c>
      <c r="F39" s="10" t="s">
        <v>823</v>
      </c>
      <c r="G39" s="10">
        <v>30</v>
      </c>
      <c r="H39" s="10" t="s">
        <v>825</v>
      </c>
      <c r="I39" s="10">
        <v>1</v>
      </c>
      <c r="J39" s="25">
        <f>IF(Table5[[#This Row],[Activity (Bq)]]="","",Table5[[#This Row],[Activity (Bq)]]/37000000000)</f>
        <v>1.5993600000000001E-10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0">
        <f t="shared" si="0"/>
        <v>4.7600000000000008E-4</v>
      </c>
      <c r="D40" s="30">
        <f>IF(Table5[[#This Row],[Mass (g)]]="","",Table5[[#This Row],[Mass (g)]]*VLOOKUP(Table5[[#This Row],[Nuclide]],Doedata,4)*37000000000)</f>
        <v>5.9176320000000002</v>
      </c>
      <c r="E40" s="10" t="s">
        <v>820</v>
      </c>
      <c r="F40" s="10" t="s">
        <v>823</v>
      </c>
      <c r="G40" s="10">
        <v>30</v>
      </c>
      <c r="H40" s="10" t="s">
        <v>825</v>
      </c>
      <c r="I40" s="10">
        <v>1</v>
      </c>
      <c r="J40" s="25">
        <f>IF(Table5[[#This Row],[Activity (Bq)]]="","",Table5[[#This Row],[Activity (Bq)]]/37000000000)</f>
        <v>1.5993600000000001E-10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0">
        <f t="shared" si="0"/>
        <v>4.7600000000000008E-4</v>
      </c>
      <c r="D41" s="30">
        <f>IF(Table5[[#This Row],[Mass (g)]]="","",Table5[[#This Row],[Mass (g)]]*VLOOKUP(Table5[[#This Row],[Nuclide]],Doedata,4)*37000000000)</f>
        <v>5.9176320000000002</v>
      </c>
      <c r="E41" s="10" t="s">
        <v>820</v>
      </c>
      <c r="F41" s="10" t="s">
        <v>823</v>
      </c>
      <c r="G41" s="10">
        <v>30</v>
      </c>
      <c r="H41" s="10" t="s">
        <v>825</v>
      </c>
      <c r="I41" s="10">
        <v>1</v>
      </c>
      <c r="J41" s="25">
        <f>IF(Table5[[#This Row],[Activity (Bq)]]="","",Table5[[#This Row],[Activity (Bq)]]/37000000000)</f>
        <v>1.5993600000000001E-10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0">
        <f t="shared" si="0"/>
        <v>4.7600000000000008E-4</v>
      </c>
      <c r="D42" s="30">
        <f>IF(Table5[[#This Row],[Mass (g)]]="","",Table5[[#This Row],[Mass (g)]]*VLOOKUP(Table5[[#This Row],[Nuclide]],Doedata,4)*37000000000)</f>
        <v>5.9176320000000002</v>
      </c>
      <c r="E42" s="10" t="s">
        <v>820</v>
      </c>
      <c r="F42" s="10" t="s">
        <v>823</v>
      </c>
      <c r="G42" s="10">
        <v>30</v>
      </c>
      <c r="H42" s="10" t="s">
        <v>825</v>
      </c>
      <c r="I42" s="10">
        <v>1</v>
      </c>
      <c r="J42" s="25">
        <f>IF(Table5[[#This Row],[Activity (Bq)]]="","",Table5[[#This Row],[Activity (Bq)]]/37000000000)</f>
        <v>1.5993600000000001E-10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0">
        <f t="shared" si="0"/>
        <v>4.7600000000000008E-4</v>
      </c>
      <c r="D43" s="30">
        <f>IF(Table5[[#This Row],[Mass (g)]]="","",Table5[[#This Row],[Mass (g)]]*VLOOKUP(Table5[[#This Row],[Nuclide]],Doedata,4)*37000000000)</f>
        <v>5.9176320000000002</v>
      </c>
      <c r="E43" s="10" t="s">
        <v>820</v>
      </c>
      <c r="F43" s="10" t="s">
        <v>823</v>
      </c>
      <c r="G43" s="10">
        <v>30</v>
      </c>
      <c r="H43" s="10" t="s">
        <v>825</v>
      </c>
      <c r="I43" s="10">
        <v>1</v>
      </c>
      <c r="J43" s="25">
        <f>IF(Table5[[#This Row],[Activity (Bq)]]="","",Table5[[#This Row],[Activity (Bq)]]/37000000000)</f>
        <v>1.5993600000000001E-10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0">
        <f t="shared" si="0"/>
        <v>4.7600000000000008E-4</v>
      </c>
      <c r="D44" s="30">
        <f>IF(Table5[[#This Row],[Mass (g)]]="","",Table5[[#This Row],[Mass (g)]]*VLOOKUP(Table5[[#This Row],[Nuclide]],Doedata,4)*37000000000)</f>
        <v>5.9176320000000002</v>
      </c>
      <c r="E44" s="10" t="s">
        <v>820</v>
      </c>
      <c r="F44" s="10" t="s">
        <v>823</v>
      </c>
      <c r="G44" s="10">
        <v>30</v>
      </c>
      <c r="H44" s="10" t="s">
        <v>825</v>
      </c>
      <c r="I44" s="10">
        <v>1</v>
      </c>
      <c r="J44" s="25">
        <f>IF(Table5[[#This Row],[Activity (Bq)]]="","",Table5[[#This Row],[Activity (Bq)]]/37000000000)</f>
        <v>1.5993600000000001E-10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0">
        <f t="shared" si="0"/>
        <v>4.7600000000000008E-4</v>
      </c>
      <c r="D45" s="30">
        <f>IF(Table5[[#This Row],[Mass (g)]]="","",Table5[[#This Row],[Mass (g)]]*VLOOKUP(Table5[[#This Row],[Nuclide]],Doedata,4)*37000000000)</f>
        <v>5.9176320000000002</v>
      </c>
      <c r="E45" s="10" t="s">
        <v>820</v>
      </c>
      <c r="F45" s="10" t="s">
        <v>823</v>
      </c>
      <c r="G45" s="10">
        <v>30</v>
      </c>
      <c r="H45" s="10" t="s">
        <v>825</v>
      </c>
      <c r="I45" s="10">
        <v>1</v>
      </c>
      <c r="J45" s="25">
        <f>IF(Table5[[#This Row],[Activity (Bq)]]="","",Table5[[#This Row],[Activity (Bq)]]/37000000000)</f>
        <v>1.5993600000000001E-10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Kathleen</cp:lastModifiedBy>
  <cp:lastPrinted>2010-11-18T22:52:38Z</cp:lastPrinted>
  <dcterms:created xsi:type="dcterms:W3CDTF">2010-11-12T20:51:00Z</dcterms:created>
  <dcterms:modified xsi:type="dcterms:W3CDTF">2012-06-04T01:42:36Z</dcterms:modified>
</cp:coreProperties>
</file>