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codeName="ThisWorkbook" autoCompressPictures="0"/>
  <bookViews>
    <workbookView xWindow="240" yWindow="20" windowWidth="36780" windowHeight="278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<sst xmlns="http://schemas.openxmlformats.org/spreadsheetml/2006/main" count="3264" uniqueCount="894">
  <si>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</si>
  <si>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</si>
  <si>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</si>
  <si>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</si>
  <si>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</si>
  <si>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</si>
  <si>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</si>
  <si>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</si>
  <si>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</si>
  <si>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</si>
  <si>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</si>
  <si>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</si>
  <si>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</si>
  <si>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</si>
  <si>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</si>
  <si>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</si>
  <si>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</si>
  <si>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</si>
  <si>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</si>
  <si>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</si>
  <si>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</si>
  <si>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</si>
  <si>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</si>
  <si>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</si>
  <si>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</si>
  <si>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</si>
  <si>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</si>
  <si>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</si>
  <si>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</si>
  <si>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</si>
  <si>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</si>
  <si>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</si>
  <si>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</si>
  <si>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</si>
  <si>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</si>
  <si>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</si>
  <si>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</si>
  <si>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</si>
  <si>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</si>
  <si>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</si>
  <si>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</si>
  <si>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</si>
  <si>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</si>
  <si>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</si>
  <si>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</si>
  <si>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</si>
  <si>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</si>
  <si>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</si>
  <si>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</si>
  <si>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</si>
  <si>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</si>
  <si>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</si>
  <si>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</si>
  <si>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</si>
  <si>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</si>
  <si>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</si>
  <si>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</si>
  <si>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</si>
  <si>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</si>
  <si>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</si>
  <si>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</si>
  <si>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</si>
  <si>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</si>
  <si>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</si>
  <si>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</si>
  <si>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</si>
  <si>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</si>
  <si>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</si>
  <si>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</si>
  <si>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</si>
  <si>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</si>
  <si>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</si>
  <si>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</si>
  <si>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</si>
  <si>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</si>
  <si>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</si>
  <si>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</si>
  <si>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</si>
  <si>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</si>
  <si>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</si>
  <si>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</si>
  <si>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</si>
  <si>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</si>
  <si>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</si>
  <si>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</si>
  <si>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</si>
  <si>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</si>
  <si>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</si>
  <si>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</si>
  <si>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</si>
  <si>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</si>
  <si>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</si>
  <si>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</si>
  <si>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</si>
  <si>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</si>
  <si>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</si>
  <si>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</si>
  <si>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</si>
  <si>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</si>
  <si>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</si>
  <si>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</si>
  <si>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</si>
  <si>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</si>
  <si>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</si>
  <si>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</si>
  <si>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</si>
  <si>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</si>
  <si>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</si>
  <si>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</si>
  <si>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</si>
  <si>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</si>
  <si>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</si>
  <si>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</si>
  <si>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</si>
  <si>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</si>
  <si>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</si>
  <si>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</si>
  <si>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</si>
  <si>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</si>
  <si>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</si>
  <si>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</si>
  <si>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</si>
  <si>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</si>
  <si>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</si>
  <si>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</si>
  <si>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</si>
  <si>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</si>
  <si>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</si>
  <si>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</si>
  <si>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</si>
  <si>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</si>
  <si>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</si>
  <si>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</si>
  <si>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</si>
  <si>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</si>
  <si>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</si>
  <si>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</si>
  <si>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</si>
  <si>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</si>
  <si>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</si>
  <si>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</si>
  <si>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</si>
  <si>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</si>
  <si>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</si>
  <si>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</si>
  <si>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</si>
  <si>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</si>
  <si>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</si>
  <si>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</si>
  <si>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</si>
  <si>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</si>
  <si>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</si>
  <si>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</si>
  <si>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</si>
  <si>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</si>
  <si>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</si>
  <si>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</si>
  <si>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</si>
  <si>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</si>
  <si>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</si>
  <si>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</si>
  <si>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</si>
  <si>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</si>
  <si>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</si>
  <si>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</si>
  <si>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</si>
  <si>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</si>
  <si>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</si>
  <si>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</si>
  <si>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</si>
  <si>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</si>
  <si>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</si>
  <si>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</si>
  <si>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</si>
  <si>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</si>
  <si>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</si>
  <si>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</si>
  <si>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</si>
  <si>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</si>
  <si>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</si>
  <si>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</si>
  <si>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</si>
  <si>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</si>
  <si>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</si>
  <si>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</si>
  <si>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</si>
  <si>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</si>
  <si>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</si>
  <si>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</si>
  <si>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</si>
  <si>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</si>
  <si>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</si>
  <si>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</si>
  <si>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</si>
  <si>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</si>
  <si>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</si>
  <si>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</si>
  <si>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</si>
  <si>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</si>
  <si>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</si>
  <si>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</si>
  <si>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</si>
  <si>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</si>
  <si>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</si>
  <si>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</si>
  <si>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</si>
  <si>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</si>
  <si>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</si>
  <si>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</si>
  <si>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</si>
  <si>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</si>
  <si>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</si>
  <si>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</si>
  <si>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</si>
  <si>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</si>
  <si>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</si>
  <si>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</si>
  <si>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</si>
  <si>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</si>
  <si>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</si>
  <si>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</si>
  <si>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</si>
  <si>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</si>
  <si>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</si>
  <si>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</si>
  <si>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</si>
  <si>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</si>
  <si>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</si>
  <si>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</si>
  <si>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</si>
  <si>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</si>
  <si>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</si>
  <si>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</si>
  <si>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</si>
  <si>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</si>
  <si>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</si>
  <si>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</si>
  <si>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</si>
  <si>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</si>
  <si>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</si>
  <si>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</si>
  <si>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</si>
  <si>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</si>
  <si>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</si>
  <si>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</si>
  <si>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</si>
  <si>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</si>
  <si>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</si>
  <si>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</si>
  <si>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</si>
  <si>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</si>
  <si>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</si>
  <si>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</si>
  <si>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</si>
  <si>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</si>
  <si>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</si>
  <si>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</si>
  <si>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</si>
  <si>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</si>
  <si>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</si>
  <si>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</si>
  <si>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</si>
  <si>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</si>
  <si>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</si>
  <si>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</si>
  <si>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</si>
  <si>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</si>
  <si>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</si>
  <si>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</si>
  <si>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</si>
  <si>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</si>
  <si>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</si>
  <si>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</si>
  <si>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</si>
  <si>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</si>
  <si>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</si>
  <si>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</si>
  <si>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</si>
  <si>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</si>
  <si>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</si>
  <si>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</si>
  <si>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</si>
  <si>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</si>
  <si>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</si>
  <si>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</si>
  <si>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</si>
  <si>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</si>
  <si>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</si>
  <si>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</si>
  <si>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</si>
  <si>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</si>
  <si>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</si>
  <si>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</si>
  <si>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</si>
  <si>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</si>
  <si>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</si>
  <si>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</si>
  <si>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</si>
  <si>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</si>
  <si>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</si>
  <si>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</si>
  <si>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</si>
  <si>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</si>
  <si>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</si>
  <si>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</si>
  <si>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</si>
  <si>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</si>
  <si>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</si>
  <si>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</si>
  <si>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</si>
  <si>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</si>
  <si>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</si>
  <si>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</si>
  <si>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</si>
  <si>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</si>
  <si>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</si>
  <si>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</si>
  <si>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</si>
  <si>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</si>
  <si>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</si>
  <si>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</si>
  <si>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</si>
  <si>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</si>
  <si>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</si>
  <si>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</si>
  <si>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</si>
  <si>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</si>
  <si>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</si>
  <si>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</si>
  <si>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</si>
  <si>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</si>
  <si>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</si>
  <si>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</si>
  <si>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</si>
  <si>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</si>
  <si>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</si>
  <si>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</si>
  <si>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</si>
  <si>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</si>
  <si>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</si>
  <si>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</si>
  <si>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</si>
  <si>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</si>
  <si>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</si>
  <si>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</si>
  <si>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</si>
  <si>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</si>
  <si>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</si>
  <si>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</si>
  <si>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</si>
  <si>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</si>
  <si>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</si>
  <si>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</si>
  <si>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</si>
  <si>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</si>
  <si>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</si>
  <si>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</si>
  <si>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</si>
  <si>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</si>
  <si>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</si>
  <si>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</si>
  <si>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</si>
  <si>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</si>
  <si>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</si>
  <si>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</si>
  <si>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</si>
  <si>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</si>
  <si>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</si>
  <si>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</si>
  <si>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</si>
  <si>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</si>
  <si>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</si>
  <si>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</si>
  <si>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</si>
  <si>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</si>
  <si>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</si>
  <si>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</si>
  <si>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</si>
  <si>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</si>
  <si>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</si>
  <si>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</si>
  <si>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</si>
  <si>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</si>
  <si>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</si>
  <si>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</si>
  <si>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</si>
  <si>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</si>
  <si>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</si>
  <si>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</si>
  <si>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</si>
  <si>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</si>
  <si>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</si>
  <si>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</si>
  <si>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</si>
  <si>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</si>
  <si>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</si>
  <si>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</si>
  <si>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</si>
  <si>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</si>
  <si>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</si>
  <si>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</si>
  <si>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</si>
  <si>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</si>
  <si>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</si>
  <si>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</si>
  <si>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</si>
  <si>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</si>
  <si>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</si>
  <si>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</si>
  <si>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</si>
  <si>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</si>
  <si>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</si>
  <si>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</si>
  <si>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</si>
  <si>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</si>
  <si>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</si>
  <si>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</si>
  <si>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</si>
  <si>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</si>
  <si>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</si>
  <si>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</si>
  <si>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</si>
  <si>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</si>
  <si>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</si>
  <si>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</si>
  <si>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</si>
  <si>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</si>
  <si>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</si>
  <si>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</si>
  <si>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</si>
  <si>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</si>
  <si>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</si>
  <si>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</si>
  <si>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</si>
  <si>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</si>
  <si>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</si>
  <si>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</si>
  <si>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</si>
  <si>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</si>
  <si>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</si>
  <si>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</si>
  <si>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</si>
  <si>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</si>
  <si>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</si>
  <si>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</si>
  <si>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</si>
  <si>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</si>
  <si>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</si>
  <si>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</si>
  <si>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</si>
  <si>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</si>
  <si>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</si>
  <si>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</si>
  <si>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</si>
  <si>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</si>
  <si>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</si>
  <si>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</si>
  <si>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</si>
  <si>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</si>
  <si>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</si>
  <si>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</si>
  <si>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</si>
  <si>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</si>
  <si>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</si>
  <si>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</si>
  <si>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</si>
  <si>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</si>
  <si>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</si>
  <si>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</si>
  <si>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</si>
  <si>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</si>
  <si>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</si>
  <si>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</si>
  <si>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</si>
  <si>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</si>
  <si>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</si>
  <si>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</si>
  <si>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</si>
  <si>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</si>
  <si>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</si>
  <si>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</si>
  <si>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</si>
  <si>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</si>
  <si>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</si>
  <si>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</si>
  <si>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</si>
  <si>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</si>
  <si>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</si>
  <si>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</si>
  <si>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</si>
  <si>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</si>
  <si>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</si>
  <si>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</si>
  <si>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</si>
  <si>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</si>
  <si>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</si>
  <si>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</si>
  <si>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</si>
  <si>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</si>
  <si>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</si>
  <si>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</si>
  <si>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</si>
  <si>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</si>
  <si>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</si>
  <si>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</si>
  <si>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</si>
  <si>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</si>
  <si>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</si>
  <si>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</si>
  <si>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</si>
  <si>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</si>
  <si>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</si>
  <si>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</si>
  <si>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</si>
  <si>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</si>
  <si>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</si>
  <si>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</si>
  <si>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</si>
  <si>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</si>
  <si>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</si>
  <si>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</si>
  <si>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</si>
  <si>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</si>
  <si>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</si>
  <si>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</si>
  <si>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</si>
  <si>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</si>
  <si>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</si>
  <si>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</si>
  <si>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</si>
  <si>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</si>
  <si>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</si>
  <si>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</si>
  <si>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</si>
  <si>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</si>
  <si>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</si>
  <si>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</si>
  <si>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</si>
  <si>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</si>
  <si>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</si>
  <si>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</si>
  <si>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</si>
  <si>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</si>
  <si>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</si>
  <si>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</si>
  <si>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</si>
  <si>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</si>
  <si>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</si>
  <si>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</si>
  <si>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</si>
  <si>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</si>
  <si>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</si>
  <si>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</si>
  <si>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</si>
  <si>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</si>
  <si>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</si>
  <si>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</si>
  <si>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</si>
  <si>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</si>
  <si>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</si>
  <si>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</si>
  <si>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</si>
  <si>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</si>
  <si>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</si>
  <si>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</si>
  <si>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</si>
  <si>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</si>
  <si>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</si>
  <si>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</si>
  <si>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</si>
  <si>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</si>
  <si>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</si>
  <si>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</si>
  <si>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</si>
  <si>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</si>
  <si>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</si>
  <si>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</si>
  <si>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</si>
  <si>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</si>
  <si>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</si>
  <si>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</si>
  <si>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</si>
  <si>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</si>
  <si>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</si>
  <si>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</si>
  <si>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</si>
  <si>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</si>
  <si>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</si>
  <si>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</si>
  <si>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</si>
  <si>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</si>
  <si>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</si>
  <si>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</si>
  <si>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</si>
  <si>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</si>
  <si>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</si>
  <si>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</si>
  <si>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</si>
  <si>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</si>
  <si>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</si>
  <si>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</si>
  <si>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</si>
  <si>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</si>
  <si>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</si>
  <si>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</si>
  <si>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</si>
  <si>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</si>
  <si>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</si>
  <si>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</si>
  <si>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</si>
  <si>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</si>
  <si>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</si>
  <si>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</si>
  <si>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</si>
  <si>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</si>
  <si>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</si>
  <si>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</si>
  <si>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</si>
  <si>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</si>
  <si>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</si>
  <si>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</si>
  <si>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</si>
  <si>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</si>
  <si>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</si>
  <si>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</si>
  <si>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</si>
  <si>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</si>
  <si>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</si>
  <si>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</si>
  <si>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</si>
  <si>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</si>
  <si>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</si>
  <si>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</si>
  <si>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</si>
  <si>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</si>
  <si>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</si>
  <si>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</si>
  <si>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</si>
  <si>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</si>
  <si>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</si>
  <si>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</si>
  <si>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</si>
  <si>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</si>
  <si>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</si>
  <si>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</si>
  <si>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</si>
  <si>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</si>
  <si>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</si>
  <si>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</si>
  <si>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</si>
  <si>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</si>
  <si>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</si>
  <si>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</si>
  <si>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</si>
  <si>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</si>
  <si>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</si>
  <si>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</si>
  <si>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</si>
  <si>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</si>
  <si>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</si>
  <si>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</si>
  <si>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</si>
  <si>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</si>
  <si>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</si>
  <si>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</si>
  <si>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</si>
  <si>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</si>
  <si>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</si>
  <si>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</si>
  <si>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</si>
  <si>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</si>
  <si>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</si>
  <si>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</si>
  <si>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</si>
  <si>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</si>
  <si>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</si>
  <si>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</si>
  <si>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</si>
  <si>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</si>
  <si>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</si>
  <si>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</si>
  <si>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</si>
  <si>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</si>
  <si>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</si>
  <si>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</si>
  <si>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</si>
  <si>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</si>
  <si>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</si>
  <si>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</si>
  <si>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</si>
  <si>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</si>
  <si>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</si>
  <si>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</si>
  <si>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</si>
  <si>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</si>
  <si>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</si>
  <si>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</si>
  <si>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</si>
  <si>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</si>
  <si>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</si>
  <si>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</si>
  <si>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</si>
  <si>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</si>
  <si>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</si>
  <si>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</si>
  <si>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</si>
  <si>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</si>
  <si>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</si>
  <si>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</si>
  <si>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</si>
  <si>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</si>
  <si>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</si>
  <si>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</si>
  <si>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</si>
  <si>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</si>
  <si>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</si>
  <si>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</si>
  <si>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</si>
  <si>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</si>
  <si>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</si>
  <si>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</si>
  <si>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</si>
  <si>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</si>
  <si>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</si>
  <si>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</si>
  <si>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</si>
  <si>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</si>
  <si>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</si>
  <si>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</si>
  <si>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</si>
  <si>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</si>
  <si>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</si>
  <si>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</si>
  <si>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</si>
  <si>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</si>
  <si>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</si>
  <si>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</si>
  <si>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</si>
  <si>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</si>
  <si>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</si>
  <si>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</si>
  <si>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</si>
  <si>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</si>
  <si>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</si>
  <si>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</si>
  <si>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</si>
  <si>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</si>
  <si>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</si>
  <si>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</si>
  <si>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</si>
  <si>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</si>
  <si>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</si>
  <si>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</si>
  <si>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</si>
  <si>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</si>
  <si>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</si>
  <si>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</si>
  <si>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</si>
  <si>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</si>
  <si>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</si>
  <si>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</si>
  <si>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</si>
  <si>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</si>
  <si>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</si>
  <si>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</si>
  <si>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</si>
  <si>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</si>
  <si>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</si>
  <si>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</si>
  <si>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</si>
  <si>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</si>
  <si>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</si>
  <si>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</si>
  <si>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</si>
  <si>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</si>
  <si>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</si>
  <si>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</si>
  <si>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</si>
  <si>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</si>
  <si>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</si>
  <si>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</si>
  <si>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</si>
  <si>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</si>
  <si>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</si>
  <si>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</si>
  <si>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</si>
  <si>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</si>
  <si>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</si>
  <si>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</si>
  <si>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</si>
  <si>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</si>
  <si>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</si>
  <si>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</si>
  <si>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</si>
  <si>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</si>
  <si>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</si>
  <si>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</si>
  <si>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</si>
  <si>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</si>
  <si>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</si>
  <si>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</si>
  <si>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</si>
  <si>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</si>
  <si>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</si>
  <si>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</si>
  <si>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</si>
  <si>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</si>
  <si>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</si>
  <si>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</si>
  <si>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</si>
  <si>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</si>
  <si>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</si>
  <si>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</si>
  <si>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</si>
  <si>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</si>
  <si>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</si>
  <si>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</si>
  <si>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</si>
  <si>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</si>
  <si>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</si>
  <si>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</si>
  <si>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</si>
  <si>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</si>
  <si>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</si>
  <si>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</si>
  <si>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</si>
  <si>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</si>
  <si>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</si>
  <si>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</si>
  <si>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</si>
  <si>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</si>
  <si>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</si>
  <si>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</si>
  <si>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</si>
  <si>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</si>
  <si>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</si>
  <si>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</si>
  <si>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</si>
  <si>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</si>
  <si>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</si>
  <si>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</si>
  <si>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</si>
  <si>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</si>
  <si>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</si>
  <si>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</si>
  <si>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</si>
  <si>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</si>
  <si>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</si>
  <si>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</si>
  <si>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</si>
  <si>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</si>
  <si>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</si>
  <si>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</si>
  <si>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</si>
  <si>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</si>
  <si>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</si>
  <si>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</si>
  <si>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</si>
  <si>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</si>
  <si>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</si>
  <si>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</si>
  <si>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</si>
  <si>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</si>
  <si>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</si>
  <si>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</si>
  <si>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</si>
  <si>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</si>
  <si>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</si>
  <si>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</si>
  <si>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</si>
  <si>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</si>
  <si>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</si>
  <si>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</si>
  <si>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</si>
  <si>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</si>
  <si>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</si>
  <si>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</si>
  <si>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</si>
  <si>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</si>
  <si>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</si>
  <si>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Reilly</t>
  </si>
  <si>
    <t>Dallas</t>
  </si>
  <si>
    <t>30 Bikini Atoll Road</t>
  </si>
  <si>
    <t>TA-48/Building 1/Room 415</t>
  </si>
  <si>
    <t>dallasreilly@lanl.gov</t>
  </si>
  <si>
    <t>Los Alamos</t>
  </si>
  <si>
    <t>NM</t>
  </si>
  <si>
    <t>U.S.</t>
  </si>
  <si>
    <t>217-741-1285</t>
  </si>
  <si>
    <t>BL 11-2</t>
  </si>
  <si>
    <t>NA</t>
  </si>
  <si>
    <t>Los Alamos National Laboratory (LANL)</t>
  </si>
  <si>
    <t>3672, 3666</t>
  </si>
  <si>
    <t>4-4-12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</si>
</sst>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E+0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64" fontId="0" fillId="0" borderId="0" xfId="0" applyNumberFormat="1" applyProtection="1">
      <protection locked="0"/>
    </xf>
  </cellXfs>
  <cellStyles count="13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M30" sqref="M30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891</v>
      </c>
    </row>
    <row r="5" spans="1:3">
      <c r="A5" s="17" t="s">
        <v>10</v>
      </c>
      <c r="B5" s="39" t="s">
        <v>882</v>
      </c>
      <c r="C5" s="9" t="s">
        <v>875</v>
      </c>
    </row>
    <row r="6" spans="1:3">
      <c r="A6" s="17" t="s">
        <v>11</v>
      </c>
      <c r="B6" s="39" t="s">
        <v>883</v>
      </c>
    </row>
    <row r="7" spans="1:3">
      <c r="A7" s="17" t="s">
        <v>879</v>
      </c>
      <c r="B7" s="39" t="s">
        <v>884</v>
      </c>
    </row>
    <row r="8" spans="1:3">
      <c r="A8" s="17" t="s">
        <v>13</v>
      </c>
      <c r="B8" s="39" t="s">
        <v>885</v>
      </c>
    </row>
    <row r="9" spans="1:3">
      <c r="A9" s="17" t="s">
        <v>14</v>
      </c>
      <c r="B9" s="39" t="s">
        <v>886</v>
      </c>
    </row>
    <row r="10" spans="1:3">
      <c r="A10" s="17" t="s">
        <v>15</v>
      </c>
      <c r="B10" s="39">
        <v>87545</v>
      </c>
    </row>
    <row r="11" spans="1:3">
      <c r="A11" s="17" t="s">
        <v>809</v>
      </c>
      <c r="B11" s="39" t="s">
        <v>887</v>
      </c>
    </row>
    <row r="12" spans="1:3">
      <c r="A12" s="17" t="s">
        <v>26</v>
      </c>
      <c r="B12" s="39" t="s">
        <v>888</v>
      </c>
    </row>
    <row r="13" spans="1:3">
      <c r="A13" s="17" t="s">
        <v>839</v>
      </c>
      <c r="B13" s="39" t="s">
        <v>892</v>
      </c>
    </row>
    <row r="14" spans="1:3">
      <c r="A14" s="17" t="s">
        <v>16</v>
      </c>
      <c r="B14" s="28" t="s">
        <v>893</v>
      </c>
    </row>
    <row r="15" spans="1:3">
      <c r="A15" s="17" t="s">
        <v>41</v>
      </c>
      <c r="B15" s="12" t="s">
        <v>889</v>
      </c>
      <c r="C15" s="9" t="s">
        <v>854</v>
      </c>
    </row>
    <row r="16" spans="1:3">
      <c r="A16" s="17" t="s">
        <v>40</v>
      </c>
      <c r="B16" s="13">
        <v>41031</v>
      </c>
      <c r="C16" s="9" t="s">
        <v>854</v>
      </c>
    </row>
    <row r="17" spans="1:34">
      <c r="A17" s="17" t="s">
        <v>811</v>
      </c>
      <c r="B17" s="40">
        <v>41037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</row>
    <row r="19" spans="1:34">
      <c r="A19" s="17" t="s">
        <v>807</v>
      </c>
      <c r="B19" s="11" t="s">
        <v>890</v>
      </c>
      <c r="C19" s="9" t="s">
        <v>43</v>
      </c>
    </row>
    <row r="20" spans="1:34">
      <c r="A20" s="17" t="s">
        <v>808</v>
      </c>
      <c r="B20" s="38" t="s">
        <v>890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B24" s="9" t="s">
        <v>748</v>
      </c>
      <c r="C24" s="18">
        <v>2.2900000000000001E-4</v>
      </c>
      <c r="D24" s="30">
        <f>IF(Table5[[#This Row],[Mass (g)]]="","",Table5[[#This Row],[Mass (g)]]*VLOOKUP(Table5[[#This Row],[Nuclide]],Doedata,4)*37000000000)</f>
        <v>52956.25</v>
      </c>
      <c r="E24" s="10" t="s">
        <v>30</v>
      </c>
      <c r="F24" s="10" t="s">
        <v>31</v>
      </c>
      <c r="G24" s="10">
        <v>30</v>
      </c>
      <c r="I24" s="10"/>
      <c r="J24" s="25">
        <f>IF(Table5[[#This Row],[Activity (Bq)]]="","",Table5[[#This Row],[Activity (Bq)]]/37000000000)</f>
        <v>1.4312500000000001E-6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29</v>
      </c>
      <c r="C25" s="18">
        <v>2.2231999999999998E-2</v>
      </c>
      <c r="D25" s="30">
        <f>IF(Table5[[#This Row],[Mass (g)]]="","",Table5[[#This Row],[Mass (g)]]*VLOOKUP(Table5[[#This Row],[Nuclide]],Doedata,4)*37000000000)</f>
        <v>1776.7814399999997</v>
      </c>
      <c r="E25" s="10" t="s">
        <v>30</v>
      </c>
      <c r="F25" s="10" t="s">
        <v>31</v>
      </c>
      <c r="G25" s="10">
        <v>30</v>
      </c>
      <c r="I25" s="10"/>
      <c r="J25" s="25">
        <f>IF(Table5[[#This Row],[Activity (Bq)]]="","",Table5[[#This Row],[Activity (Bq)]]/37000000000)</f>
        <v>4.8021119999999996E-8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B26" s="9" t="s">
        <v>35</v>
      </c>
      <c r="C26" s="18">
        <v>0.49743900000000002</v>
      </c>
      <c r="D26" s="30">
        <f>IF(Table5[[#This Row],[Mass (g)]]="","",Table5[[#This Row],[Mass (g)]]*VLOOKUP(Table5[[#This Row],[Nuclide]],Doedata,4)*37000000000)</f>
        <v>6184.1616480000002</v>
      </c>
      <c r="E26" s="10" t="s">
        <v>30</v>
      </c>
      <c r="F26" s="10" t="s">
        <v>31</v>
      </c>
      <c r="G26" s="10">
        <v>30</v>
      </c>
      <c r="I26" s="10"/>
      <c r="J26" s="25">
        <f>IF(Table5[[#This Row],[Activity (Bq)]]="","",Table5[[#This Row],[Activity (Bq)]]/37000000000)</f>
        <v>1.67139504E-7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B27" s="9" t="s">
        <v>533</v>
      </c>
      <c r="C27" s="41">
        <v>1.5E-5</v>
      </c>
      <c r="D27" s="30">
        <f>IF(Table5[[#This Row],[Mass (g)]]="","",Table5[[#This Row],[Mass (g)]]*VLOOKUP(Table5[[#This Row],[Nuclide]],Doedata,4)*37000000000)</f>
        <v>9490500.0000000019</v>
      </c>
      <c r="E27" s="10" t="s">
        <v>30</v>
      </c>
      <c r="F27" s="10" t="s">
        <v>31</v>
      </c>
      <c r="G27" s="10">
        <v>30</v>
      </c>
      <c r="I27" s="10"/>
      <c r="J27" s="25">
        <f>IF(Table5[[#This Row],[Activity (Bq)]]="","",Table5[[#This Row],[Activity (Bq)]]/37000000000)</f>
        <v>2.5650000000000005E-4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B28" s="9" t="s">
        <v>534</v>
      </c>
      <c r="C28" s="41">
        <v>9.3649999999999997E-2</v>
      </c>
      <c r="D28" s="30">
        <f>IF(Table5[[#This Row],[Mass (g)]]="","",Table5[[#This Row],[Mass (g)]]*VLOOKUP(Table5[[#This Row],[Nuclide]],Doedata,4)*37000000000)</f>
        <v>215526109.99999997</v>
      </c>
      <c r="E28" s="10" t="s">
        <v>30</v>
      </c>
      <c r="F28" s="10" t="s">
        <v>31</v>
      </c>
      <c r="G28" s="10">
        <v>30</v>
      </c>
      <c r="I28" s="10"/>
      <c r="J28" s="25">
        <f>IF(Table5[[#This Row],[Activity (Bq)]]="","",Table5[[#This Row],[Activity (Bq)]]/37000000000)</f>
        <v>5.8250299999999993E-3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B29" s="9" t="s">
        <v>535</v>
      </c>
      <c r="C29" s="41">
        <v>6.0999999999999995E-3</v>
      </c>
      <c r="D29" s="30">
        <f>IF(Table5[[#This Row],[Mass (g)]]="","",Table5[[#This Row],[Mass (g)]]*VLOOKUP(Table5[[#This Row],[Nuclide]],Doedata,4)*37000000000)</f>
        <v>51459600</v>
      </c>
      <c r="E29" s="10" t="s">
        <v>30</v>
      </c>
      <c r="F29" s="10" t="s">
        <v>31</v>
      </c>
      <c r="G29" s="10">
        <v>30</v>
      </c>
      <c r="I29" s="10"/>
      <c r="J29" s="25">
        <f>IF(Table5[[#This Row],[Activity (Bq)]]="","",Table5[[#This Row],[Activity (Bq)]]/37000000000)</f>
        <v>1.3908E-3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B30" s="9" t="s">
        <v>536</v>
      </c>
      <c r="C30" s="41">
        <v>2.2400000000000002E-4</v>
      </c>
      <c r="D30" s="30">
        <f>IF(Table5[[#This Row],[Mass (g)]]="","",Table5[[#This Row],[Mass (g)]]*VLOOKUP(Table5[[#This Row],[Nuclide]],Doedata,4)*37000000000)</f>
        <v>853664000.00000012</v>
      </c>
      <c r="E30" s="10" t="s">
        <v>30</v>
      </c>
      <c r="F30" s="10" t="s">
        <v>31</v>
      </c>
      <c r="G30" s="10">
        <v>30</v>
      </c>
      <c r="I30" s="10"/>
      <c r="J30" s="25">
        <f>IF(Table5[[#This Row],[Activity (Bq)]]="","",Table5[[#This Row],[Activity (Bq)]]/37000000000)</f>
        <v>2.3072000000000002E-2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5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5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5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5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5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5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9"/>
      <c r="C5" s="19">
        <v>0</v>
      </c>
      <c r="D5" s="19">
        <v>0</v>
      </c>
    </row>
    <row r="6" spans="1:4">
      <c r="A6" s="24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Dallas Reilly</cp:lastModifiedBy>
  <cp:lastPrinted>2010-11-18T22:52:38Z</cp:lastPrinted>
  <dcterms:created xsi:type="dcterms:W3CDTF">2010-11-12T20:51:00Z</dcterms:created>
  <dcterms:modified xsi:type="dcterms:W3CDTF">2012-04-04T17:32:13Z</dcterms:modified>
</cp:coreProperties>
</file>