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0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/>
  <c r="D92"/>
  <c r="J92" s="1"/>
  <c r="D93"/>
  <c r="J93" s="1"/>
  <c r="D94"/>
  <c r="J94" s="1"/>
  <c r="D95"/>
  <c r="J95"/>
  <c r="D96"/>
  <c r="J96" s="1"/>
  <c r="D97"/>
  <c r="J97" s="1"/>
  <c r="D98"/>
  <c r="J98" s="1"/>
  <c r="D99"/>
  <c r="J99" s="1"/>
  <c r="D100"/>
  <c r="J100" s="1"/>
  <c r="D101"/>
  <c r="J101"/>
  <c r="D102"/>
  <c r="J102" s="1"/>
  <c r="D103"/>
  <c r="J103" s="1"/>
  <c r="D104"/>
  <c r="J104" s="1"/>
  <c r="D105"/>
  <c r="J105" s="1"/>
  <c r="D106"/>
  <c r="J106" s="1"/>
  <c r="D107"/>
  <c r="J107"/>
  <c r="D108"/>
  <c r="J108" s="1"/>
  <c r="D109"/>
  <c r="J109" s="1"/>
  <c r="D110"/>
  <c r="J110" s="1"/>
  <c r="D111"/>
  <c r="J111"/>
  <c r="D112"/>
  <c r="J112" s="1"/>
  <c r="D113"/>
  <c r="J113" s="1"/>
  <c r="D114"/>
  <c r="J114" s="1"/>
  <c r="D115"/>
  <c r="J115" s="1"/>
  <c r="D116"/>
  <c r="J116" s="1"/>
  <c r="D117"/>
  <c r="J117"/>
  <c r="D118"/>
  <c r="J118" s="1"/>
  <c r="D119"/>
  <c r="J119" s="1"/>
  <c r="D120"/>
  <c r="J120" s="1"/>
  <c r="D121"/>
  <c r="J121" s="1"/>
  <c r="D122"/>
  <c r="J122" s="1"/>
  <c r="D123"/>
  <c r="J123"/>
  <c r="D124"/>
  <c r="J124" s="1"/>
  <c r="D125"/>
  <c r="J125" s="1"/>
  <c r="D126"/>
  <c r="J126" s="1"/>
  <c r="D127"/>
  <c r="J127"/>
  <c r="D128"/>
  <c r="J128" s="1"/>
  <c r="D129"/>
  <c r="J129" s="1"/>
  <c r="D130"/>
  <c r="J130" s="1"/>
  <c r="D131"/>
  <c r="J131" s="1"/>
  <c r="D132"/>
  <c r="J132" s="1"/>
  <c r="D133"/>
  <c r="J133"/>
  <c r="D134"/>
  <c r="J134" s="1"/>
  <c r="D135"/>
  <c r="J135" s="1"/>
  <c r="D136"/>
  <c r="J136" s="1"/>
  <c r="D137"/>
  <c r="J137" s="1"/>
  <c r="D138"/>
  <c r="J138" s="1"/>
  <c r="D139"/>
  <c r="J139"/>
  <c r="D140"/>
  <c r="J140" s="1"/>
  <c r="D141"/>
  <c r="J141" s="1"/>
  <c r="D142"/>
  <c r="J142" s="1"/>
  <c r="D143"/>
  <c r="J143"/>
  <c r="D144"/>
  <c r="J144" s="1"/>
  <c r="D145"/>
  <c r="J145" s="1"/>
  <c r="D146"/>
  <c r="J146" s="1"/>
  <c r="D147"/>
  <c r="J147" s="1"/>
  <c r="D148"/>
  <c r="J148" s="1"/>
  <c r="D149"/>
  <c r="J149"/>
  <c r="D150"/>
  <c r="J150" s="1"/>
  <c r="D151"/>
  <c r="J151" s="1"/>
  <c r="D152"/>
  <c r="J152" s="1"/>
  <c r="D153"/>
  <c r="J153" s="1"/>
  <c r="D154"/>
  <c r="J154" s="1"/>
  <c r="D155"/>
  <c r="J155"/>
  <c r="D156"/>
  <c r="J156" s="1"/>
  <c r="D157"/>
  <c r="J157" s="1"/>
  <c r="D158"/>
  <c r="J158" s="1"/>
  <c r="D159"/>
  <c r="J159"/>
  <c r="D160"/>
  <c r="J160" s="1"/>
  <c r="D161"/>
  <c r="J161" s="1"/>
  <c r="D162"/>
  <c r="J162" s="1"/>
  <c r="D163"/>
  <c r="J163" s="1"/>
  <c r="D164"/>
  <c r="J164" s="1"/>
  <c r="D165"/>
  <c r="J165"/>
  <c r="D166"/>
  <c r="J166" s="1"/>
  <c r="D167"/>
  <c r="J167" s="1"/>
  <c r="D168"/>
  <c r="J168" s="1"/>
  <c r="D169"/>
  <c r="J169" s="1"/>
  <c r="D170"/>
  <c r="J170" s="1"/>
  <c r="D171"/>
  <c r="J171"/>
  <c r="D172"/>
  <c r="J172" s="1"/>
  <c r="D173"/>
  <c r="J173" s="1"/>
  <c r="D174"/>
  <c r="J174" s="1"/>
  <c r="D175"/>
  <c r="J175"/>
  <c r="D176"/>
  <c r="J176" s="1"/>
  <c r="D177"/>
  <c r="J177" s="1"/>
  <c r="D178"/>
  <c r="J178" s="1"/>
  <c r="D179"/>
  <c r="J179" s="1"/>
  <c r="D180"/>
  <c r="J180" s="1"/>
  <c r="D181"/>
  <c r="J181"/>
  <c r="D182"/>
  <c r="J182" s="1"/>
  <c r="D183"/>
  <c r="J183" s="1"/>
  <c r="D184"/>
  <c r="J184" s="1"/>
  <c r="D185"/>
  <c r="J185" s="1"/>
  <c r="D186"/>
  <c r="J186" s="1"/>
  <c r="D187"/>
  <c r="J187"/>
  <c r="D188"/>
  <c r="J188" s="1"/>
  <c r="D189"/>
  <c r="J189" s="1"/>
  <c r="D190"/>
  <c r="J190" s="1"/>
  <c r="D191"/>
  <c r="J191"/>
  <c r="D192"/>
  <c r="J192" s="1"/>
  <c r="D193"/>
  <c r="J193" s="1"/>
  <c r="D194"/>
  <c r="J194" s="1"/>
  <c r="D195"/>
  <c r="J195" s="1"/>
  <c r="D196"/>
  <c r="J196" s="1"/>
  <c r="D197"/>
  <c r="J197"/>
  <c r="D198"/>
  <c r="J198" s="1"/>
  <c r="D75" i="1"/>
  <c r="J75" s="1"/>
  <c r="D76"/>
  <c r="J76" s="1"/>
  <c r="D77"/>
  <c r="J77" s="1"/>
  <c r="D78"/>
  <c r="J78" s="1"/>
  <c r="D79"/>
  <c r="J79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199"/>
  <c r="J199" s="1"/>
  <c r="D200"/>
  <c r="J200" s="1"/>
  <c r="D201"/>
  <c r="J201" s="1"/>
  <c r="D202"/>
  <c r="J202" s="1"/>
  <c r="D203"/>
  <c r="J203" s="1"/>
  <c r="D204"/>
  <c r="J204" s="1"/>
  <c r="D205"/>
  <c r="J205" s="1"/>
  <c r="D206"/>
  <c r="J206" s="1"/>
  <c r="D207"/>
  <c r="J207"/>
  <c r="D208"/>
  <c r="J208" s="1"/>
  <c r="D24"/>
  <c r="J24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<sst xmlns="http://schemas.openxmlformats.org/spreadsheetml/2006/main" count="3262" uniqueCount="891">
  <si>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</si>
  <si>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</si>
  <si>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</si>
  <si>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</si>
  <si>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</si>
  <si>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</si>
  <si>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</si>
  <si>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</si>
  <si>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</si>
  <si>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</si>
  <si>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</si>
  <si>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</si>
  <si>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</si>
  <si>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</si>
  <si>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</si>
  <si>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</si>
  <si>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</si>
  <si>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</si>
  <si>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</si>
  <si>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</si>
  <si>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</si>
  <si>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</si>
  <si>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</si>
  <si>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</si>
  <si>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</si>
  <si>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</si>
  <si>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</si>
  <si>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</si>
  <si>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</si>
  <si>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</si>
  <si>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</si>
  <si>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</si>
  <si>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</si>
  <si>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</si>
  <si>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</si>
  <si>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</si>
  <si>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</si>
  <si>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</si>
  <si>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</si>
  <si>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</si>
  <si>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</si>
  <si>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</si>
  <si>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</si>
  <si>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</si>
  <si>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</si>
  <si>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</si>
  <si>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</si>
  <si>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</si>
  <si>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</si>
  <si>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</si>
  <si>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</si>
  <si>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</si>
  <si>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</si>
  <si>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</si>
  <si>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</si>
  <si>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</si>
  <si>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</si>
  <si>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</si>
  <si>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</si>
  <si>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</si>
  <si>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</si>
  <si>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</si>
  <si>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</si>
  <si>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</si>
  <si>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</si>
  <si>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</si>
  <si>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</si>
  <si>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</si>
  <si>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</si>
  <si>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</si>
  <si>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</si>
  <si>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</si>
  <si>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</si>
  <si>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</si>
  <si>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</si>
  <si>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</si>
  <si>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</si>
  <si>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</si>
  <si>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</si>
  <si>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</si>
  <si>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</si>
  <si>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</si>
  <si>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</si>
  <si>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</si>
  <si>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</si>
  <si>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</si>
  <si>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</si>
  <si>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</si>
  <si>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</si>
  <si>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</si>
  <si>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</si>
  <si>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</si>
  <si>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</si>
  <si>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</si>
  <si>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</si>
  <si>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</si>
  <si>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</si>
  <si>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</si>
  <si>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</si>
  <si>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</si>
  <si>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</si>
  <si>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</si>
  <si>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</si>
  <si>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</si>
  <si>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</si>
  <si>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</si>
  <si>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</si>
  <si>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</si>
  <si>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</si>
  <si>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</si>
  <si>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</si>
  <si>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</si>
  <si>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</si>
  <si>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</si>
  <si>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</si>
  <si>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</si>
  <si>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</si>
  <si>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</si>
  <si>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</si>
  <si>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</si>
  <si>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</si>
  <si>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</si>
  <si>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</si>
  <si>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</si>
  <si>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</si>
  <si>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</si>
  <si>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</si>
  <si>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</si>
  <si>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</si>
  <si>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</si>
  <si>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</si>
  <si>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</si>
  <si>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</si>
  <si>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</si>
  <si>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</si>
  <si>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</si>
  <si>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</si>
  <si>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</si>
  <si>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</si>
  <si>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</si>
  <si>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</si>
  <si>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</si>
  <si>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</si>
  <si>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</si>
  <si>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</si>
  <si>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</si>
  <si>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</si>
  <si>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</si>
  <si>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</si>
  <si>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</si>
  <si>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</si>
  <si>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</si>
  <si>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</si>
  <si>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</si>
  <si>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</si>
  <si>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</si>
  <si>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</si>
  <si>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</si>
  <si>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</si>
  <si>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</si>
  <si>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</si>
  <si>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</si>
  <si>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</si>
  <si>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</si>
  <si>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</si>
  <si>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</si>
  <si>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</si>
  <si>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</si>
  <si>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</si>
  <si>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</si>
  <si>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</si>
  <si>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</si>
  <si>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</si>
  <si>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</si>
  <si>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</si>
  <si>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</si>
  <si>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</si>
  <si>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</si>
  <si>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</si>
  <si>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</si>
  <si>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</si>
  <si>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</si>
  <si>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</si>
  <si>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</si>
  <si>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</si>
  <si>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</si>
  <si>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</si>
  <si>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</si>
  <si>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</si>
  <si>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</si>
  <si>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</si>
  <si>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</si>
  <si>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</si>
  <si>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</si>
  <si>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</si>
  <si>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</si>
  <si>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</si>
  <si>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</si>
  <si>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</si>
  <si>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</si>
  <si>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</si>
  <si>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</si>
  <si>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</si>
  <si>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</si>
  <si>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</si>
  <si>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</si>
  <si>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</si>
  <si>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</si>
  <si>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</si>
  <si>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</si>
  <si>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</si>
  <si>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</si>
  <si>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</si>
  <si>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</si>
  <si>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</si>
  <si>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</si>
  <si>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</si>
  <si>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</si>
  <si>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</si>
  <si>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</si>
  <si>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</si>
  <si>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</si>
  <si>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</si>
  <si>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</si>
  <si>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</si>
  <si>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</si>
  <si>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</si>
  <si>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</si>
  <si>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</si>
  <si>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</si>
  <si>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</si>
  <si>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</si>
  <si>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</si>
  <si>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</si>
  <si>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</si>
  <si>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</si>
  <si>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</si>
  <si>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</si>
  <si>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</si>
  <si>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</si>
  <si>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</si>
  <si>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</si>
  <si>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</si>
  <si>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</si>
  <si>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</si>
  <si>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</si>
  <si>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</si>
  <si>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</si>
  <si>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</si>
  <si>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</si>
  <si>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</si>
  <si>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</si>
  <si>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</si>
  <si>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</si>
  <si>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</si>
  <si>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</si>
  <si>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</si>
  <si>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</si>
  <si>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</si>
  <si>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</si>
  <si>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</si>
  <si>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</si>
  <si>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</si>
  <si>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</si>
  <si>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</si>
  <si>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</si>
  <si>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</si>
  <si>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</si>
  <si>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</si>
  <si>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</si>
  <si>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</si>
  <si>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</si>
  <si>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</si>
  <si>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</si>
  <si>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</si>
  <si>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</si>
  <si>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</si>
  <si>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</si>
  <si>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</si>
  <si>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</si>
  <si>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</si>
  <si>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</si>
  <si>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</si>
  <si>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</si>
  <si>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</si>
  <si>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</si>
  <si>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</si>
  <si>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</si>
  <si>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</si>
  <si>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</si>
  <si>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</si>
  <si>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</si>
  <si>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</si>
  <si>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</si>
  <si>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</si>
  <si>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</si>
  <si>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</si>
  <si>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</si>
  <si>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</si>
  <si>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</si>
  <si>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</si>
  <si>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</si>
  <si>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</si>
  <si>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</si>
  <si>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</si>
  <si>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</si>
  <si>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</si>
  <si>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</si>
  <si>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</si>
  <si>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</si>
  <si>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</si>
  <si>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</si>
  <si>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</si>
  <si>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</si>
  <si>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</si>
  <si>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</si>
  <si>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</si>
  <si>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</si>
  <si>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</si>
  <si>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</si>
  <si>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</si>
  <si>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</si>
  <si>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</si>
  <si>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</si>
  <si>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</si>
  <si>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</si>
  <si>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</si>
  <si>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</si>
  <si>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</si>
  <si>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</si>
  <si>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</si>
  <si>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</si>
  <si>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</si>
  <si>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</si>
  <si>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</si>
  <si>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</si>
  <si>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</si>
  <si>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</si>
  <si>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</si>
  <si>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</si>
  <si>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</si>
  <si>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</si>
  <si>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</si>
  <si>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</si>
  <si>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</si>
  <si>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</si>
  <si>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</si>
  <si>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</si>
  <si>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</si>
  <si>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</si>
  <si>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</si>
  <si>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</si>
  <si>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</si>
  <si>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</si>
  <si>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</si>
  <si>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</si>
  <si>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</si>
  <si>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</si>
  <si>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</si>
  <si>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</si>
  <si>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</si>
  <si>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</si>
  <si>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</si>
  <si>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</si>
  <si>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</si>
  <si>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</si>
  <si>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</si>
  <si>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</si>
  <si>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</si>
  <si>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</si>
  <si>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</si>
  <si>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</si>
  <si>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</si>
  <si>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</si>
  <si>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</si>
  <si>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</si>
  <si>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</si>
  <si>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</si>
  <si>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</si>
  <si>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</si>
  <si>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</si>
  <si>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</si>
  <si>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</si>
  <si>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</si>
  <si>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</si>
  <si>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</si>
  <si>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</si>
  <si>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</si>
  <si>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</si>
  <si>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</si>
  <si>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</si>
  <si>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</si>
  <si>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</si>
  <si>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</si>
  <si>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</si>
  <si>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</si>
  <si>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</si>
  <si>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</si>
  <si>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</si>
  <si>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</si>
  <si>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</si>
  <si>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</si>
  <si>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</si>
  <si>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</si>
  <si>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</si>
  <si>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</si>
  <si>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</si>
  <si>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</si>
  <si>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</si>
  <si>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</si>
  <si>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</si>
  <si>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</si>
  <si>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</si>
  <si>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</si>
  <si>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</si>
  <si>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</si>
  <si>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</si>
  <si>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</si>
  <si>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</si>
  <si>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</si>
  <si>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</si>
  <si>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</si>
  <si>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</si>
  <si>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</si>
  <si>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</si>
  <si>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</si>
  <si>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</si>
  <si>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</si>
  <si>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</si>
  <si>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</si>
  <si>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</si>
  <si>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</si>
  <si>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</si>
  <si>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</si>
  <si>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</si>
  <si>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</si>
  <si>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</si>
  <si>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</si>
  <si>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</si>
  <si>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</si>
  <si>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</si>
  <si>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</si>
  <si>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</si>
  <si>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</si>
  <si>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</si>
  <si>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</si>
  <si>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</si>
  <si>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</si>
  <si>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</si>
  <si>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</si>
  <si>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</si>
  <si>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</si>
  <si>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</si>
  <si>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</si>
  <si>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</si>
  <si>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</si>
  <si>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</si>
  <si>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</si>
  <si>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</si>
  <si>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</si>
  <si>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</si>
  <si>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</si>
  <si>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</si>
  <si>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</si>
  <si>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</si>
  <si>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</si>
  <si>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</si>
  <si>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</si>
  <si>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</si>
  <si>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</si>
  <si>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</si>
  <si>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</si>
  <si>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</si>
  <si>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</si>
  <si>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</si>
  <si>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</si>
  <si>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</si>
  <si>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</si>
  <si>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</si>
  <si>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</si>
  <si>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</si>
  <si>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</si>
  <si>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</si>
  <si>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</si>
  <si>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</si>
  <si>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</si>
  <si>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</si>
  <si>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</si>
  <si>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</si>
  <si>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</si>
  <si>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</si>
  <si>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</si>
  <si>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</si>
  <si>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</si>
  <si>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</si>
  <si>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</si>
  <si>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</si>
  <si>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</si>
  <si>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</si>
  <si>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</si>
  <si>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</si>
  <si>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</si>
  <si>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</si>
  <si>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</si>
  <si>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</si>
  <si>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</si>
  <si>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</si>
  <si>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</si>
  <si>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</si>
  <si>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</si>
  <si>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</si>
  <si>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</si>
  <si>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</si>
  <si>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</si>
  <si>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</si>
  <si>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</si>
  <si>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</si>
  <si>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</si>
  <si>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</si>
  <si>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</si>
  <si>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</si>
  <si>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</si>
  <si>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</si>
  <si>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</si>
  <si>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</si>
  <si>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</si>
  <si>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</si>
  <si>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</si>
  <si>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</si>
  <si>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</si>
  <si>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</si>
  <si>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</si>
  <si>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</si>
  <si>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</si>
  <si>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</si>
  <si>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</si>
  <si>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</si>
  <si>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</si>
  <si>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</si>
  <si>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</si>
  <si>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</si>
  <si>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</si>
  <si>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</si>
  <si>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</si>
  <si>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</si>
  <si>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</si>
  <si>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</si>
  <si>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</si>
  <si>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</si>
  <si>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</si>
  <si>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</si>
  <si>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</si>
  <si>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</si>
  <si>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</si>
  <si>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</si>
  <si>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</si>
  <si>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</si>
  <si>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</si>
  <si>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</si>
  <si>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</si>
  <si>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</si>
  <si>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</si>
  <si>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</si>
  <si>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</si>
  <si>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</si>
  <si>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</si>
  <si>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</si>
  <si>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</si>
  <si>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</si>
  <si>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</si>
  <si>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</si>
  <si>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</si>
  <si>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</si>
  <si>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</si>
  <si>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</si>
  <si>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</si>
  <si>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</si>
  <si>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</si>
  <si>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</si>
  <si>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</si>
  <si>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</si>
  <si>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</si>
  <si>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</si>
  <si>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</si>
  <si>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</si>
  <si>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</si>
  <si>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</si>
  <si>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</si>
  <si>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</si>
  <si>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</si>
  <si>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</si>
  <si>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</si>
  <si>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</si>
  <si>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</si>
  <si>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</si>
  <si>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</si>
  <si>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</si>
  <si>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</si>
  <si>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</si>
  <si>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</si>
  <si>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</si>
  <si>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</si>
  <si>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</si>
  <si>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</si>
  <si>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</si>
  <si>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</si>
  <si>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</si>
  <si>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</si>
  <si>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</si>
  <si>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</si>
  <si>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</si>
  <si>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</si>
  <si>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</si>
  <si>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</si>
  <si>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</si>
  <si>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</si>
  <si>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</si>
  <si>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</si>
  <si>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</si>
  <si>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</si>
  <si>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</si>
  <si>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</si>
  <si>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</si>
  <si>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</si>
  <si>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</si>
  <si>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</si>
  <si>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</si>
  <si>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</si>
  <si>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</si>
  <si>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</si>
  <si>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</si>
  <si>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</si>
  <si>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</si>
  <si>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</si>
  <si>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</si>
  <si>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</si>
  <si>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</si>
  <si>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</si>
  <si>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</si>
  <si>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</si>
  <si>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</si>
  <si>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</si>
  <si>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</si>
  <si>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</si>
  <si>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</si>
  <si>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</si>
  <si>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</si>
  <si>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</si>
  <si>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</si>
  <si>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</si>
  <si>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</si>
  <si>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</si>
  <si>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</si>
  <si>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</si>
  <si>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</si>
  <si>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</si>
  <si>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</si>
  <si>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</si>
  <si>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</si>
  <si>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</si>
  <si>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</si>
  <si>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</si>
  <si>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</si>
  <si>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</si>
  <si>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</si>
  <si>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</si>
  <si>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</si>
  <si>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</si>
  <si>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</si>
  <si>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</si>
  <si>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</si>
  <si>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</si>
  <si>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</si>
  <si>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</si>
  <si>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</si>
  <si>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</si>
  <si>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</si>
  <si>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</si>
  <si>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</si>
  <si>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</si>
  <si>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</si>
  <si>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</si>
  <si>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</si>
  <si>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</si>
  <si>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</si>
  <si>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</si>
  <si>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</si>
  <si>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</si>
  <si>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</si>
  <si>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</si>
  <si>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</si>
  <si>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</si>
  <si>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</si>
  <si>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</si>
  <si>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</si>
  <si>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</si>
  <si>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</si>
  <si>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</si>
  <si>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</si>
  <si>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</si>
  <si>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</si>
  <si>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</si>
  <si>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</si>
  <si>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</si>
  <si>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</si>
  <si>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</si>
  <si>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</si>
  <si>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</si>
  <si>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</si>
  <si>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</si>
  <si>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</si>
  <si>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</si>
  <si>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</si>
  <si>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</si>
  <si>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</si>
  <si>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</si>
  <si>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</si>
  <si>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</si>
  <si>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</si>
  <si>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</si>
  <si>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</si>
  <si>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</si>
  <si>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</si>
  <si>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</si>
  <si>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</si>
  <si>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</si>
  <si>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</si>
  <si>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</si>
  <si>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</si>
  <si>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</si>
  <si>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</si>
  <si>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</si>
  <si>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</si>
  <si>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</si>
  <si>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</si>
  <si>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</si>
  <si>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</si>
  <si>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</si>
  <si>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</si>
  <si>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</si>
  <si>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</si>
  <si>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</si>
  <si>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</si>
  <si>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</si>
  <si>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</si>
  <si>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</si>
  <si>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</si>
  <si>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</si>
  <si>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</si>
  <si>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</si>
  <si>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</si>
  <si>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</si>
  <si>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</si>
  <si>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</si>
  <si>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</si>
  <si>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</si>
  <si>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</si>
  <si>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</si>
  <si>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</si>
  <si>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</si>
  <si>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</si>
  <si>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</si>
  <si>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</si>
  <si>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</si>
  <si>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</si>
  <si>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</si>
  <si>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</si>
  <si>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</si>
  <si>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</si>
  <si>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</si>
  <si>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</si>
  <si>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</si>
  <si>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</si>
  <si>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</si>
  <si>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</si>
  <si>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</si>
  <si>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</si>
  <si>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</si>
  <si>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</si>
  <si>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</si>
  <si>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</si>
  <si>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</si>
  <si>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</si>
  <si>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</si>
  <si>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</si>
  <si>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</si>
  <si>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</si>
  <si>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</si>
  <si>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</si>
  <si>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</si>
  <si>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</si>
  <si>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</si>
  <si>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</si>
  <si>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</si>
  <si>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</si>
  <si>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</si>
  <si>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</si>
  <si>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</si>
  <si>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</si>
  <si>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</si>
  <si>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</si>
  <si>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</si>
  <si>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</si>
  <si>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</si>
  <si>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</si>
  <si>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</si>
  <si>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</si>
  <si>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</si>
  <si>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</si>
  <si>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</si>
  <si>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</si>
  <si>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</si>
  <si>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</si>
  <si>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</si>
  <si>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</si>
  <si>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</si>
  <si>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</si>
  <si>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</si>
  <si>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</si>
  <si>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</si>
  <si>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</si>
  <si>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</si>
  <si>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</si>
  <si>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</si>
  <si>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</si>
  <si>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</si>
  <si>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</si>
  <si>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</si>
  <si>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</si>
  <si>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</si>
  <si>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</si>
  <si>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</si>
  <si>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</si>
  <si>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</si>
  <si>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</si>
  <si>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</si>
  <si>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</si>
  <si>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</si>
  <si>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</si>
  <si>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</si>
  <si>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</si>
  <si>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</si>
  <si>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</si>
  <si>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</si>
  <si>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</si>
  <si>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</si>
  <si>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</si>
  <si>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</si>
  <si>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</si>
  <si>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</si>
  <si>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</si>
  <si>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</si>
  <si>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</si>
  <si>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</si>
  <si>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</si>
  <si>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</si>
  <si>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</si>
  <si>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</si>
  <si>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</si>
  <si>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</si>
  <si>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</si>
  <si>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</si>
  <si>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</si>
  <si>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</si>
  <si>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</si>
  <si>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</si>
  <si>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</si>
  <si>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</si>
  <si>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</si>
  <si>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</si>
  <si>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</si>
  <si>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</si>
  <si>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</si>
  <si>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</si>
  <si>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</si>
  <si>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</si>
  <si>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</si>
  <si>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</si>
  <si>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</si>
  <si>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</si>
  <si>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Singer</t>
  </si>
  <si>
    <t>David</t>
  </si>
  <si>
    <t>LBNL</t>
  </si>
  <si>
    <t>1 Cyclotron Road MS 90-1116</t>
  </si>
  <si>
    <t>dmsinger@lbl.gov</t>
  </si>
  <si>
    <t>Berkeley</t>
  </si>
  <si>
    <t>USA</t>
  </si>
  <si>
    <t>650.575.4270</t>
  </si>
  <si>
    <t>4/2/12</t>
  </si>
  <si>
    <t>11-2</t>
  </si>
  <si>
    <t>solid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</si>
</sst>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2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  <xf numFmtId="16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H25" sqref="H25:H29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882</v>
      </c>
    </row>
    <row r="5" spans="1:3">
      <c r="A5" s="17" t="s">
        <v>10</v>
      </c>
      <c r="B5" s="11" t="s">
        <v>883</v>
      </c>
      <c r="C5" s="9" t="s">
        <v>875</v>
      </c>
    </row>
    <row r="6" spans="1:3">
      <c r="A6" s="17" t="s">
        <v>11</v>
      </c>
      <c r="B6" s="11"/>
    </row>
    <row r="7" spans="1:3">
      <c r="A7" s="17" t="s">
        <v>879</v>
      </c>
      <c r="B7" s="11" t="s">
        <v>884</v>
      </c>
    </row>
    <row r="8" spans="1:3">
      <c r="A8" s="17" t="s">
        <v>13</v>
      </c>
      <c r="B8" s="11" t="s">
        <v>885</v>
      </c>
    </row>
    <row r="9" spans="1:3">
      <c r="A9" s="17" t="s">
        <v>14</v>
      </c>
      <c r="B9" s="11" t="s">
        <v>25</v>
      </c>
    </row>
    <row r="10" spans="1:3">
      <c r="A10" s="17" t="s">
        <v>15</v>
      </c>
      <c r="B10" s="11">
        <v>94720</v>
      </c>
    </row>
    <row r="11" spans="1:3">
      <c r="A11" s="17" t="s">
        <v>809</v>
      </c>
      <c r="B11" s="11" t="s">
        <v>886</v>
      </c>
    </row>
    <row r="12" spans="1:3">
      <c r="A12" s="17" t="s">
        <v>26</v>
      </c>
      <c r="B12" s="22" t="s">
        <v>887</v>
      </c>
    </row>
    <row r="13" spans="1:3">
      <c r="A13" s="17" t="s">
        <v>839</v>
      </c>
      <c r="B13" s="12">
        <v>3589</v>
      </c>
    </row>
    <row r="14" spans="1:3">
      <c r="A14" s="17" t="s">
        <v>16</v>
      </c>
      <c r="B14" s="39" t="s">
        <v>888</v>
      </c>
    </row>
    <row r="15" spans="1:3">
      <c r="A15" s="17" t="s">
        <v>41</v>
      </c>
      <c r="B15" s="40" t="s">
        <v>889</v>
      </c>
      <c r="C15" s="9" t="s">
        <v>854</v>
      </c>
    </row>
    <row r="16" spans="1:3">
      <c r="A16" s="17" t="s">
        <v>40</v>
      </c>
      <c r="B16" s="13">
        <v>41024</v>
      </c>
      <c r="C16" s="9" t="s">
        <v>854</v>
      </c>
    </row>
    <row r="17" spans="1:34">
      <c r="A17" s="17" t="s">
        <v>811</v>
      </c>
      <c r="B17" s="41">
        <v>41027</v>
      </c>
      <c r="C17" s="9" t="s">
        <v>853</v>
      </c>
    </row>
    <row r="18" spans="1:34">
      <c r="A18" s="17" t="s">
        <v>42</v>
      </c>
      <c r="B18" s="11"/>
      <c r="C18" s="9" t="s">
        <v>43</v>
      </c>
    </row>
    <row r="19" spans="1:34">
      <c r="A19" s="17" t="s">
        <v>807</v>
      </c>
      <c r="B19" s="11"/>
      <c r="C19" s="9" t="s">
        <v>43</v>
      </c>
    </row>
    <row r="20" spans="1:34">
      <c r="A20" s="17" t="s">
        <v>808</v>
      </c>
      <c r="B20" s="38"/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>
        <v>1</v>
      </c>
      <c r="B24" s="9" t="s">
        <v>35</v>
      </c>
      <c r="C24" s="18">
        <v>1E-3</v>
      </c>
      <c r="D24" s="30">
        <f>IF(Table5[[#This Row],[Mass (g)]]="","",Table5[[#This Row],[Mass (g)]]*VLOOKUP(Table5[[#This Row],[Nuclide]],Doedata,4)*37000000000)</f>
        <v>12.431999999999999</v>
      </c>
      <c r="E24" s="10" t="s">
        <v>890</v>
      </c>
      <c r="F24" s="10" t="s">
        <v>823</v>
      </c>
      <c r="G24" s="10">
        <v>30</v>
      </c>
      <c r="H24" s="10" t="s">
        <v>32</v>
      </c>
      <c r="I24" s="10">
        <v>1</v>
      </c>
      <c r="J24" s="26">
        <f>IF(Table5[[#This Row],[Activity (Bq)]]="","",Table5[[#This Row],[Activity (Bq)]]/37000000000)</f>
        <v>3.3599999999999998E-10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>
        <v>2</v>
      </c>
      <c r="B25" s="9" t="s">
        <v>35</v>
      </c>
      <c r="C25" s="18">
        <v>1E-3</v>
      </c>
      <c r="D25" s="30">
        <f>IF(Table5[[#This Row],[Mass (g)]]="","",Table5[[#This Row],[Mass (g)]]*VLOOKUP(Table5[[#This Row],[Nuclide]],Doedata,4)*37000000000)</f>
        <v>12.431999999999999</v>
      </c>
      <c r="E25" s="10" t="s">
        <v>890</v>
      </c>
      <c r="F25" s="10" t="s">
        <v>823</v>
      </c>
      <c r="G25" s="10">
        <v>30</v>
      </c>
      <c r="H25" s="10" t="s">
        <v>32</v>
      </c>
      <c r="I25" s="10">
        <v>1</v>
      </c>
      <c r="J25" s="26">
        <f>IF(Table5[[#This Row],[Activity (Bq)]]="","",Table5[[#This Row],[Activity (Bq)]]/37000000000)</f>
        <v>3.3599999999999998E-10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>
        <v>3</v>
      </c>
      <c r="B26" s="9" t="s">
        <v>35</v>
      </c>
      <c r="C26" s="18">
        <v>1E-3</v>
      </c>
      <c r="D26" s="30">
        <f>IF(Table5[[#This Row],[Mass (g)]]="","",Table5[[#This Row],[Mass (g)]]*VLOOKUP(Table5[[#This Row],[Nuclide]],Doedata,4)*37000000000)</f>
        <v>12.431999999999999</v>
      </c>
      <c r="E26" s="10" t="s">
        <v>890</v>
      </c>
      <c r="F26" s="10" t="s">
        <v>823</v>
      </c>
      <c r="G26" s="10">
        <v>30</v>
      </c>
      <c r="H26" s="10" t="s">
        <v>32</v>
      </c>
      <c r="I26" s="10">
        <v>1</v>
      </c>
      <c r="J26" s="26">
        <f>IF(Table5[[#This Row],[Activity (Bq)]]="","",Table5[[#This Row],[Activity (Bq)]]/37000000000)</f>
        <v>3.3599999999999998E-10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>
        <v>4</v>
      </c>
      <c r="B27" s="9" t="s">
        <v>35</v>
      </c>
      <c r="C27" s="18">
        <v>1E-3</v>
      </c>
      <c r="D27" s="30">
        <f>IF(Table5[[#This Row],[Mass (g)]]="","",Table5[[#This Row],[Mass (g)]]*VLOOKUP(Table5[[#This Row],[Nuclide]],Doedata,4)*37000000000)</f>
        <v>12.431999999999999</v>
      </c>
      <c r="E27" s="10" t="s">
        <v>890</v>
      </c>
      <c r="F27" s="10" t="s">
        <v>823</v>
      </c>
      <c r="G27" s="10">
        <v>30</v>
      </c>
      <c r="H27" s="10" t="s">
        <v>32</v>
      </c>
      <c r="I27" s="10">
        <v>1</v>
      </c>
      <c r="J27" s="26">
        <f>IF(Table5[[#This Row],[Activity (Bq)]]="","",Table5[[#This Row],[Activity (Bq)]]/37000000000)</f>
        <v>3.3599999999999998E-10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>
        <v>5</v>
      </c>
      <c r="B28" s="9" t="s">
        <v>35</v>
      </c>
      <c r="C28" s="18">
        <v>1E-3</v>
      </c>
      <c r="D28" s="30">
        <f>IF(Table5[[#This Row],[Mass (g)]]="","",Table5[[#This Row],[Mass (g)]]*VLOOKUP(Table5[[#This Row],[Nuclide]],Doedata,4)*37000000000)</f>
        <v>12.431999999999999</v>
      </c>
      <c r="E28" s="10" t="s">
        <v>890</v>
      </c>
      <c r="F28" s="10" t="s">
        <v>823</v>
      </c>
      <c r="G28" s="10">
        <v>30</v>
      </c>
      <c r="H28" s="10" t="s">
        <v>32</v>
      </c>
      <c r="I28" s="10">
        <v>1</v>
      </c>
      <c r="J28" s="26">
        <f>IF(Table5[[#This Row],[Activity (Bq)]]="","",Table5[[#This Row],[Activity (Bq)]]/37000000000)</f>
        <v>3.3599999999999998E-10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>
        <v>6</v>
      </c>
      <c r="B29" s="9" t="s">
        <v>35</v>
      </c>
      <c r="C29" s="18">
        <v>1E-3</v>
      </c>
      <c r="D29" s="30">
        <f>IF(Table5[[#This Row],[Mass (g)]]="","",Table5[[#This Row],[Mass (g)]]*VLOOKUP(Table5[[#This Row],[Nuclide]],Doedata,4)*37000000000)</f>
        <v>12.431999999999999</v>
      </c>
      <c r="E29" s="10" t="s">
        <v>890</v>
      </c>
      <c r="F29" s="10" t="s">
        <v>823</v>
      </c>
      <c r="G29" s="10">
        <v>30</v>
      </c>
      <c r="H29" s="10" t="s">
        <v>32</v>
      </c>
      <c r="I29" s="10">
        <v>1</v>
      </c>
      <c r="J29" s="26">
        <f>IF(Table5[[#This Row],[Activity (Bq)]]="","",Table5[[#This Row],[Activity (Bq)]]/37000000000)</f>
        <v>3.3599999999999998E-10</v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C30" s="18"/>
      <c r="D30" s="30" t="str">
        <f>IF(Table5[[#This Row],[Mass (g)]]="","",Table5[[#This Row],[Mass (g)]]*VLOOKUP(Table5[[#This Row],[Nuclide]],Doedata,4)*37000000000)</f>
        <v/>
      </c>
      <c r="I30" s="10"/>
      <c r="J30" s="26" t="str">
        <f>IF(Table5[[#This Row],[Activity (Bq)]]="","",Table5[[#This Row],[Activity (Bq)]]/37000000000)</f>
        <v/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C31" s="18"/>
      <c r="D31" s="30" t="str">
        <f>IF(Table5[[#This Row],[Mass (g)]]="","",Table5[[#This Row],[Mass (g)]]*VLOOKUP(Table5[[#This Row],[Nuclide]],Doedata,4)*37000000000)</f>
        <v/>
      </c>
      <c r="I31" s="10"/>
      <c r="J31" s="26" t="str">
        <f>IF(Table5[[#This Row],[Activity (Bq)]]="","",Table5[[#This Row],[Activity (Bq)]]/37000000000)</f>
        <v/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0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29" t="s">
        <v>64</v>
      </c>
      <c r="AE32" s="17"/>
      <c r="AF32" s="17"/>
      <c r="AG32" s="17" t="s">
        <v>857</v>
      </c>
      <c r="AH32" s="17"/>
    </row>
    <row r="33" spans="3:34">
      <c r="C33" s="18"/>
      <c r="D33" s="30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29" t="s">
        <v>65</v>
      </c>
      <c r="AE33" s="17"/>
      <c r="AF33" s="17"/>
      <c r="AG33" s="17" t="s">
        <v>858</v>
      </c>
      <c r="AH33" s="17"/>
    </row>
    <row r="34" spans="3:34">
      <c r="C34" s="18"/>
      <c r="D34" s="30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29" t="s">
        <v>66</v>
      </c>
      <c r="AE34" s="17"/>
      <c r="AF34" s="17"/>
      <c r="AG34" s="17" t="s">
        <v>859</v>
      </c>
      <c r="AH34" s="17"/>
    </row>
    <row r="35" spans="3:34">
      <c r="C35" s="18"/>
      <c r="D35" s="30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29" t="s">
        <v>67</v>
      </c>
      <c r="AE35" s="17"/>
      <c r="AF35" s="17"/>
      <c r="AG35" s="17" t="s">
        <v>860</v>
      </c>
      <c r="AH35" s="17"/>
    </row>
    <row r="36" spans="3:34">
      <c r="C36" s="18"/>
      <c r="D36" s="30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29" t="s">
        <v>68</v>
      </c>
      <c r="AE36" s="17"/>
      <c r="AF36" s="17"/>
      <c r="AG36" s="17" t="s">
        <v>861</v>
      </c>
      <c r="AH36" s="17"/>
    </row>
    <row r="37" spans="3:34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3:34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3:34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3:34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3:34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3:34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3:34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3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3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3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3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3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DMSinger</cp:lastModifiedBy>
  <cp:lastPrinted>2010-11-18T22:52:38Z</cp:lastPrinted>
  <dcterms:created xsi:type="dcterms:W3CDTF">2010-11-12T20:51:00Z</dcterms:created>
  <dcterms:modified xsi:type="dcterms:W3CDTF">2012-04-02T14:20:28Z</dcterms:modified>
</cp:coreProperties>
</file>