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codeName="ThisWorkbook" autoCompressPictures="0"/>
  <bookViews>
    <workbookView xWindow="240" yWindow="20" windowWidth="28240" windowHeight="235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<sst xmlns="http://schemas.openxmlformats.org/spreadsheetml/2006/main" count="3340" uniqueCount="894">
  <si>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</si>
  <si>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</si>
  <si>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</si>
  <si>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</si>
  <si>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</si>
  <si>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</si>
  <si>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</si>
  <si>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</si>
  <si>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</si>
  <si>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</si>
  <si>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</si>
  <si>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</si>
  <si>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</si>
  <si>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</si>
  <si>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</si>
  <si>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</si>
  <si>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</si>
  <si>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</si>
  <si>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</si>
  <si>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</si>
  <si>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</si>
  <si>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</si>
  <si>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</si>
  <si>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</si>
  <si>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</si>
  <si>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</si>
  <si>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</si>
  <si>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</si>
  <si>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</si>
  <si>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</si>
  <si>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</si>
  <si>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</si>
  <si>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</si>
  <si>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</si>
  <si>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</si>
  <si>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</si>
  <si>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</si>
  <si>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</si>
  <si>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</si>
  <si>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</si>
  <si>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</si>
  <si>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</si>
  <si>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</si>
  <si>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</si>
  <si>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</si>
  <si>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</si>
  <si>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</si>
  <si>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</si>
  <si>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</si>
  <si>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</si>
  <si>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</si>
  <si>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</si>
  <si>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</si>
  <si>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</si>
  <si>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</si>
  <si>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</si>
  <si>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</si>
  <si>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</si>
  <si>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</si>
  <si>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</si>
  <si>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</si>
  <si>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</si>
  <si>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</si>
  <si>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</si>
  <si>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</si>
  <si>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</si>
  <si>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</si>
  <si>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</si>
  <si>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</si>
  <si>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</si>
  <si>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</si>
  <si>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</si>
  <si>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</si>
  <si>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</si>
  <si>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</si>
  <si>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</si>
  <si>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</si>
  <si>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</si>
  <si>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</si>
  <si>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</si>
  <si>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</si>
  <si>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</si>
  <si>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</si>
  <si>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</si>
  <si>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</si>
  <si>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</si>
  <si>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</si>
  <si>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</si>
  <si>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</si>
  <si>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</si>
  <si>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</si>
  <si>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</si>
  <si>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</si>
  <si>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</si>
  <si>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</si>
  <si>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</si>
  <si>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</si>
  <si>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</si>
  <si>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</si>
  <si>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</si>
  <si>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</si>
  <si>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</si>
  <si>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</si>
  <si>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</si>
  <si>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</si>
  <si>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</si>
  <si>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</si>
  <si>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</si>
  <si>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</si>
  <si>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</si>
  <si>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</si>
  <si>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</si>
  <si>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</si>
  <si>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</si>
  <si>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</si>
  <si>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</si>
  <si>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</si>
  <si>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</si>
  <si>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</si>
  <si>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</si>
  <si>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</si>
  <si>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</si>
  <si>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</si>
  <si>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</si>
  <si>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</si>
  <si>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</si>
  <si>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</si>
  <si>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</si>
  <si>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</si>
  <si>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</si>
  <si>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</si>
  <si>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</si>
  <si>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</si>
  <si>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</si>
  <si>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</si>
  <si>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</si>
  <si>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</si>
  <si>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</si>
  <si>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</si>
  <si>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</si>
  <si>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</si>
  <si>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</si>
  <si>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</si>
  <si>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</si>
  <si>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</si>
  <si>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</si>
  <si>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</si>
  <si>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</si>
  <si>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</si>
  <si>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</si>
  <si>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</si>
  <si>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</si>
  <si>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</si>
  <si>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</si>
  <si>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</si>
  <si>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</si>
  <si>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</si>
  <si>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</si>
  <si>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</si>
  <si>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</si>
  <si>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</si>
  <si>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</si>
  <si>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</si>
  <si>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</si>
  <si>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</si>
  <si>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</si>
  <si>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</si>
  <si>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</si>
  <si>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</si>
  <si>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</si>
  <si>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</si>
  <si>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</si>
  <si>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</si>
  <si>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</si>
  <si>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</si>
  <si>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</si>
  <si>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</si>
  <si>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</si>
  <si>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</si>
  <si>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</si>
  <si>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</si>
  <si>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</si>
  <si>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</si>
  <si>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</si>
  <si>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</si>
  <si>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</si>
  <si>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</si>
  <si>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</si>
  <si>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</si>
  <si>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</si>
  <si>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</si>
  <si>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</si>
  <si>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</si>
  <si>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</si>
  <si>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</si>
  <si>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</si>
  <si>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</si>
  <si>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</si>
  <si>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</si>
  <si>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</si>
  <si>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</si>
  <si>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</si>
  <si>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</si>
  <si>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</si>
  <si>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</si>
  <si>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</si>
  <si>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</si>
  <si>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</si>
  <si>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</si>
  <si>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</si>
  <si>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</si>
  <si>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</si>
  <si>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</si>
  <si>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</si>
  <si>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</si>
  <si>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</si>
  <si>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</si>
  <si>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</si>
  <si>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</si>
  <si>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</si>
  <si>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</si>
  <si>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</si>
  <si>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</si>
  <si>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</si>
  <si>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</si>
  <si>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</si>
  <si>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</si>
  <si>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</si>
  <si>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</si>
  <si>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</si>
  <si>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</si>
  <si>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</si>
  <si>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</si>
  <si>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</si>
  <si>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</si>
  <si>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</si>
  <si>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</si>
  <si>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</si>
  <si>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</si>
  <si>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</si>
  <si>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</si>
  <si>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</si>
  <si>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</si>
  <si>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</si>
  <si>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</si>
  <si>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</si>
  <si>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</si>
  <si>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</si>
  <si>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</si>
  <si>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</si>
  <si>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</si>
  <si>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</si>
  <si>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</si>
  <si>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</si>
  <si>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</si>
  <si>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</si>
  <si>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</si>
  <si>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</si>
  <si>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</si>
  <si>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</si>
  <si>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</si>
  <si>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</si>
  <si>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</si>
  <si>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</si>
  <si>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</si>
  <si>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</si>
  <si>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</si>
  <si>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</si>
  <si>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</si>
  <si>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</si>
  <si>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</si>
  <si>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</si>
  <si>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</si>
  <si>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</si>
  <si>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</si>
  <si>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</si>
  <si>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</si>
  <si>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</si>
  <si>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</si>
  <si>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</si>
  <si>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</si>
  <si>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</si>
  <si>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</si>
  <si>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</si>
  <si>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</si>
  <si>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</si>
  <si>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</si>
  <si>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</si>
  <si>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</si>
  <si>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</si>
  <si>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</si>
  <si>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</si>
  <si>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</si>
  <si>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</si>
  <si>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</si>
  <si>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</si>
  <si>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</si>
  <si>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</si>
  <si>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</si>
  <si>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</si>
  <si>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</si>
  <si>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</si>
  <si>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</si>
  <si>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</si>
  <si>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</si>
  <si>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</si>
  <si>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</si>
  <si>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</si>
  <si>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</si>
  <si>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</si>
  <si>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</si>
  <si>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</si>
  <si>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</si>
  <si>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</si>
  <si>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</si>
  <si>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</si>
  <si>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</si>
  <si>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</si>
  <si>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</si>
  <si>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</si>
  <si>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</si>
  <si>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</si>
  <si>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</si>
  <si>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</si>
  <si>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</si>
  <si>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</si>
  <si>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</si>
  <si>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</si>
  <si>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</si>
  <si>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</si>
  <si>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</si>
  <si>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</si>
  <si>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</si>
  <si>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</si>
  <si>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</si>
  <si>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</si>
  <si>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</si>
  <si>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</si>
  <si>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</si>
  <si>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</si>
  <si>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</si>
  <si>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</si>
  <si>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</si>
  <si>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</si>
  <si>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</si>
  <si>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</si>
  <si>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</si>
  <si>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</si>
  <si>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</si>
  <si>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</si>
  <si>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</si>
  <si>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</si>
  <si>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</si>
  <si>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</si>
  <si>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</si>
  <si>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</si>
  <si>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</si>
  <si>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</si>
  <si>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</si>
  <si>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</si>
  <si>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</si>
  <si>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</si>
  <si>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</si>
  <si>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</si>
  <si>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</si>
  <si>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</si>
  <si>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</si>
  <si>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</si>
  <si>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</si>
  <si>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</si>
  <si>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</si>
  <si>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</si>
  <si>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</si>
  <si>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</si>
  <si>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</si>
  <si>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</si>
  <si>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</si>
  <si>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</si>
  <si>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</si>
  <si>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</si>
  <si>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</si>
  <si>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</si>
  <si>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</si>
  <si>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</si>
  <si>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</si>
  <si>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</si>
  <si>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</si>
  <si>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</si>
  <si>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</si>
  <si>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</si>
  <si>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</si>
  <si>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</si>
  <si>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</si>
  <si>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</si>
  <si>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</si>
  <si>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</si>
  <si>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</si>
  <si>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</si>
  <si>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</si>
  <si>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</si>
  <si>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</si>
  <si>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</si>
  <si>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</si>
  <si>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</si>
  <si>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</si>
  <si>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</si>
  <si>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</si>
  <si>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</si>
  <si>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</si>
  <si>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</si>
  <si>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</si>
  <si>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</si>
  <si>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</si>
  <si>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</si>
  <si>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</si>
  <si>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</si>
  <si>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</si>
  <si>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</si>
  <si>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</si>
  <si>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</si>
  <si>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</si>
  <si>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</si>
  <si>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</si>
  <si>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</si>
  <si>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</si>
  <si>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</si>
  <si>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</si>
  <si>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</si>
  <si>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</si>
  <si>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</si>
  <si>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</si>
  <si>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</si>
  <si>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</si>
  <si>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</si>
  <si>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</si>
  <si>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</si>
  <si>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</si>
  <si>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</si>
  <si>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</si>
  <si>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</si>
  <si>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</si>
  <si>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</si>
  <si>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</si>
  <si>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</si>
  <si>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</si>
  <si>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</si>
  <si>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</si>
  <si>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</si>
  <si>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</si>
  <si>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</si>
  <si>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</si>
  <si>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</si>
  <si>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</si>
  <si>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</si>
  <si>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</si>
  <si>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</si>
  <si>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</si>
  <si>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</si>
  <si>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</si>
  <si>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</si>
  <si>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</si>
  <si>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</si>
  <si>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</si>
  <si>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</si>
  <si>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</si>
  <si>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</si>
  <si>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</si>
  <si>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</si>
  <si>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</si>
  <si>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</si>
  <si>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</si>
  <si>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</si>
  <si>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</si>
  <si>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</si>
  <si>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</si>
  <si>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</si>
  <si>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</si>
  <si>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</si>
  <si>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</si>
  <si>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</si>
  <si>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</si>
  <si>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</si>
  <si>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</si>
  <si>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</si>
  <si>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</si>
  <si>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</si>
  <si>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</si>
  <si>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</si>
  <si>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</si>
  <si>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</si>
  <si>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</si>
  <si>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</si>
  <si>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</si>
  <si>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</si>
  <si>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</si>
  <si>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</si>
  <si>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</si>
  <si>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</si>
  <si>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</si>
  <si>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</si>
  <si>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</si>
  <si>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</si>
  <si>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</si>
  <si>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</si>
  <si>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</si>
  <si>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</si>
  <si>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</si>
  <si>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</si>
  <si>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</si>
  <si>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</si>
  <si>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</si>
  <si>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</si>
  <si>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</si>
  <si>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</si>
  <si>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</si>
  <si>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</si>
  <si>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</si>
  <si>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</si>
  <si>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</si>
  <si>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</si>
  <si>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</si>
  <si>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</si>
  <si>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</si>
  <si>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</si>
  <si>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</si>
  <si>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</si>
  <si>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</si>
  <si>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</si>
  <si>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</si>
  <si>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</si>
  <si>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</si>
  <si>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</si>
  <si>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</si>
  <si>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</si>
  <si>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</si>
  <si>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</si>
  <si>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</si>
  <si>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</si>
  <si>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</si>
  <si>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</si>
  <si>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</si>
  <si>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</si>
  <si>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</si>
  <si>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</si>
  <si>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</si>
  <si>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</si>
  <si>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</si>
  <si>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</si>
  <si>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</si>
  <si>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</si>
  <si>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</si>
  <si>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</si>
  <si>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</si>
  <si>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</si>
  <si>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</si>
  <si>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</si>
  <si>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</si>
  <si>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</si>
  <si>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</si>
  <si>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</si>
  <si>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</si>
  <si>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</si>
  <si>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</si>
  <si>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</si>
  <si>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</si>
  <si>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</si>
  <si>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</si>
  <si>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</si>
  <si>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</si>
  <si>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</si>
  <si>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</si>
  <si>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</si>
  <si>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</si>
  <si>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</si>
  <si>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</si>
  <si>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</si>
  <si>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</si>
  <si>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</si>
  <si>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</si>
  <si>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</si>
  <si>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</si>
  <si>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</si>
  <si>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</si>
  <si>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</si>
  <si>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</si>
  <si>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</si>
  <si>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</si>
  <si>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</si>
  <si>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</si>
  <si>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</si>
  <si>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</si>
  <si>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</si>
  <si>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</si>
  <si>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</si>
  <si>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</si>
  <si>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</si>
  <si>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</si>
  <si>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</si>
  <si>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</si>
  <si>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</si>
  <si>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</si>
  <si>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</si>
  <si>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</si>
  <si>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</si>
  <si>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</si>
  <si>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</si>
  <si>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</si>
  <si>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</si>
  <si>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</si>
  <si>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</si>
  <si>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</si>
  <si>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</si>
  <si>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</si>
  <si>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</si>
  <si>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</si>
  <si>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</si>
  <si>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</si>
  <si>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</si>
  <si>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</si>
  <si>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</si>
  <si>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</si>
  <si>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</si>
  <si>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</si>
  <si>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</si>
  <si>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</si>
  <si>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</si>
  <si>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</si>
  <si>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</si>
  <si>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</si>
  <si>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</si>
  <si>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</si>
  <si>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</si>
  <si>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</si>
  <si>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</si>
  <si>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</si>
  <si>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</si>
  <si>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</si>
  <si>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</si>
  <si>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</si>
  <si>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</si>
  <si>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</si>
  <si>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</si>
  <si>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</si>
  <si>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</si>
  <si>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</si>
  <si>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</si>
  <si>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</si>
  <si>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</si>
  <si>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</si>
  <si>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</si>
  <si>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</si>
  <si>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</si>
  <si>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</si>
  <si>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</si>
  <si>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</si>
  <si>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</si>
  <si>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</si>
  <si>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</si>
  <si>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</si>
  <si>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</si>
  <si>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</si>
  <si>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</si>
  <si>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</si>
  <si>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</si>
  <si>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</si>
  <si>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</si>
  <si>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</si>
  <si>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</si>
  <si>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</si>
  <si>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</si>
  <si>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</si>
  <si>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</si>
  <si>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</si>
  <si>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</si>
  <si>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</si>
  <si>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</si>
  <si>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</si>
  <si>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</si>
  <si>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</si>
  <si>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</si>
  <si>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</si>
  <si>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</si>
  <si>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</si>
  <si>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</si>
  <si>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</si>
  <si>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</si>
  <si>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</si>
  <si>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</si>
  <si>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</si>
  <si>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</si>
  <si>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</si>
  <si>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</si>
  <si>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</si>
  <si>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</si>
  <si>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</si>
  <si>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</si>
  <si>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</si>
  <si>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</si>
  <si>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</si>
  <si>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</si>
  <si>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</si>
  <si>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</si>
  <si>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</si>
  <si>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</si>
  <si>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</si>
  <si>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</si>
  <si>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</si>
  <si>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</si>
  <si>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</si>
  <si>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</si>
  <si>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</si>
  <si>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</si>
  <si>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</si>
  <si>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</si>
  <si>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</si>
  <si>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</si>
  <si>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</si>
  <si>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</si>
  <si>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</si>
  <si>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</si>
  <si>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</si>
  <si>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</si>
  <si>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</si>
  <si>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</si>
  <si>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</si>
  <si>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</si>
  <si>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</si>
  <si>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</si>
  <si>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</si>
  <si>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</si>
  <si>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</si>
  <si>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</si>
  <si>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</si>
  <si>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</si>
  <si>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</si>
  <si>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</si>
  <si>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</si>
  <si>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</si>
  <si>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</si>
  <si>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</si>
  <si>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</si>
  <si>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</si>
  <si>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</si>
  <si>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</si>
  <si>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</si>
  <si>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</si>
  <si>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</si>
  <si>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</si>
  <si>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</si>
  <si>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</si>
  <si>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</si>
  <si>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</si>
  <si>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</si>
  <si>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</si>
  <si>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</si>
  <si>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</si>
  <si>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</si>
  <si>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</si>
  <si>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</si>
  <si>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</si>
  <si>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</si>
  <si>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</si>
  <si>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</si>
  <si>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</si>
  <si>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</si>
  <si>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</si>
  <si>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</si>
  <si>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</si>
  <si>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</si>
  <si>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</si>
  <si>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</si>
  <si>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</si>
  <si>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</si>
  <si>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</si>
  <si>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</si>
  <si>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</si>
  <si>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</si>
  <si>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</si>
  <si>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</si>
  <si>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</si>
  <si>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</si>
  <si>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</si>
  <si>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</si>
  <si>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</si>
  <si>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</si>
  <si>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</si>
  <si>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</si>
  <si>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</si>
  <si>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</si>
  <si>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</si>
  <si>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</si>
  <si>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</si>
  <si>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</si>
  <si>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</si>
  <si>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</si>
  <si>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</si>
  <si>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</si>
  <si>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</si>
  <si>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</si>
  <si>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</si>
  <si>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</si>
  <si>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</si>
  <si>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</si>
  <si>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</si>
  <si>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</si>
  <si>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</si>
  <si>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</si>
  <si>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</si>
  <si>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</si>
  <si>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</si>
  <si>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</si>
  <si>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</si>
  <si>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</si>
  <si>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</si>
  <si>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</si>
  <si>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</si>
  <si>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</si>
  <si>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</si>
  <si>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</si>
  <si>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</si>
  <si>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</si>
  <si>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</si>
  <si>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</si>
  <si>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</si>
  <si>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</si>
  <si>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</si>
  <si>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</si>
  <si>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</si>
  <si>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</si>
  <si>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</si>
  <si>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</si>
  <si>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</si>
  <si>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</si>
  <si>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</si>
  <si>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</si>
  <si>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</si>
  <si>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</si>
  <si>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</si>
  <si>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</si>
  <si>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</si>
  <si>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</si>
  <si>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</si>
  <si>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</si>
  <si>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</si>
  <si>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</si>
  <si>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</si>
  <si>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</si>
  <si>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</si>
  <si>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</si>
  <si>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</si>
  <si>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</si>
  <si>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</si>
  <si>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</si>
  <si>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</si>
  <si>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</si>
  <si>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</si>
  <si>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</si>
  <si>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</si>
  <si>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</si>
  <si>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</si>
  <si>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</si>
  <si>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</si>
  <si>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</si>
  <si>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</si>
  <si>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</si>
  <si>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</si>
  <si>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</si>
  <si>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</si>
  <si>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</si>
  <si>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</si>
  <si>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</si>
  <si>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</si>
  <si>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</si>
  <si>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</si>
  <si>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</si>
  <si>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</si>
  <si>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</si>
  <si>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</si>
  <si>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</si>
  <si>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</si>
  <si>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Kozimor</t>
  </si>
  <si>
    <t>Stosh</t>
  </si>
  <si>
    <t>LANL</t>
  </si>
  <si>
    <t>PO Box 1663</t>
  </si>
  <si>
    <t>MSJ514</t>
  </si>
  <si>
    <t>stosh@lanl.gov, ksb@lanl.gov</t>
  </si>
  <si>
    <t>Los Alamos</t>
  </si>
  <si>
    <t>NM</t>
  </si>
  <si>
    <t>USA</t>
  </si>
  <si>
    <t>505-665-5863</t>
  </si>
  <si>
    <t>3363, 3487, 3670</t>
  </si>
  <si>
    <t>3/6/12</t>
  </si>
  <si>
    <t>April 9-16</t>
  </si>
  <si>
    <t>Not available 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</si>
</sst>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quotePrefix="1" applyNumberFormat="1" applyAlignment="1" applyProtection="1">
      <alignment horizontal="left" indent="2"/>
      <protection locked="0"/>
    </xf>
  </cellXfs>
  <cellStyles count="15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topLeftCell="C1" zoomScale="150" zoomScaleNormal="150" zoomScalePageLayoutView="150" workbookViewId="0">
      <pane ySplit="23" topLeftCell="A24" activePane="bottomLeft" state="frozenSplit"/>
      <selection activeCell="C5" sqref="C5"/>
      <selection pane="bottomLeft" activeCell="J25" sqref="J25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 t="s">
        <v>884</v>
      </c>
    </row>
    <row r="7" spans="1:3">
      <c r="A7" s="17" t="s">
        <v>879</v>
      </c>
      <c r="B7" s="11" t="s">
        <v>885</v>
      </c>
    </row>
    <row r="8" spans="1:3">
      <c r="A8" s="17" t="s">
        <v>13</v>
      </c>
      <c r="B8" s="11" t="s">
        <v>886</v>
      </c>
    </row>
    <row r="9" spans="1:3">
      <c r="A9" s="17" t="s">
        <v>14</v>
      </c>
      <c r="B9" s="11" t="s">
        <v>887</v>
      </c>
    </row>
    <row r="10" spans="1:3">
      <c r="A10" s="17" t="s">
        <v>15</v>
      </c>
      <c r="B10" s="11">
        <v>87544</v>
      </c>
    </row>
    <row r="11" spans="1:3">
      <c r="A11" s="17" t="s">
        <v>809</v>
      </c>
      <c r="B11" s="11" t="s">
        <v>888</v>
      </c>
    </row>
    <row r="12" spans="1:3">
      <c r="A12" s="17" t="s">
        <v>26</v>
      </c>
      <c r="B12" s="22" t="s">
        <v>889</v>
      </c>
    </row>
    <row r="13" spans="1:3">
      <c r="A13" s="17" t="s">
        <v>839</v>
      </c>
      <c r="B13" s="12" t="s">
        <v>890</v>
      </c>
    </row>
    <row r="14" spans="1:3">
      <c r="A14" s="17" t="s">
        <v>16</v>
      </c>
      <c r="B14" s="29" t="s">
        <v>891</v>
      </c>
    </row>
    <row r="15" spans="1:3">
      <c r="A15" s="17" t="s">
        <v>41</v>
      </c>
      <c r="B15" s="12">
        <v>41002</v>
      </c>
      <c r="C15" s="9" t="s">
        <v>854</v>
      </c>
    </row>
    <row r="16" spans="1:3">
      <c r="A16" s="17" t="s">
        <v>40</v>
      </c>
      <c r="B16" s="13" t="s">
        <v>892</v>
      </c>
      <c r="C16" s="9" t="s">
        <v>854</v>
      </c>
    </row>
    <row r="17" spans="1:34">
      <c r="A17" s="17" t="s">
        <v>811</v>
      </c>
      <c r="B17" s="40">
        <v>41015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20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1E-3</v>
      </c>
      <c r="D24" s="31">
        <f>IF(Table5[[#This Row],[Mass (g)]]="","",Table5[[#This Row],[Mass (g)]]*VLOOKUP(Table5[[#This Row],[Nuclide]],Doedata,4)*37000000000)</f>
        <v>12.431999999999999</v>
      </c>
      <c r="E24" s="10" t="s">
        <v>30</v>
      </c>
      <c r="F24" s="10" t="s">
        <v>823</v>
      </c>
      <c r="G24" s="10">
        <v>30</v>
      </c>
      <c r="H24" s="10" t="s">
        <v>873</v>
      </c>
      <c r="I24" s="10" t="s">
        <v>893</v>
      </c>
      <c r="J24" s="26">
        <f>IF(Table5[[#This Row],[Activity (Bq)]]="","",Table5[[#This Row],[Activity (Bq)]]/37000000000)</f>
        <v>3.3599999999999998E-10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1E-3</v>
      </c>
      <c r="D25" s="31">
        <f>IF(Table5[[#This Row],[Mass (g)]]="","",Table5[[#This Row],[Mass (g)]]*VLOOKUP(Table5[[#This Row],[Nuclide]],Doedata,4)*37000000000)</f>
        <v>12.431999999999999</v>
      </c>
      <c r="E25" s="10" t="s">
        <v>30</v>
      </c>
      <c r="F25" s="10" t="s">
        <v>823</v>
      </c>
      <c r="G25" s="10">
        <v>30</v>
      </c>
      <c r="H25" s="10" t="s">
        <v>873</v>
      </c>
      <c r="I25" s="10" t="s">
        <v>893</v>
      </c>
      <c r="J25" s="26">
        <f>IF(Table5[[#This Row],[Activity (Bq)]]="","",Table5[[#This Row],[Activity (Bq)]]/37000000000)</f>
        <v>3.3599999999999998E-10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1E-3</v>
      </c>
      <c r="D26" s="31">
        <f>IF(Table5[[#This Row],[Mass (g)]]="","",Table5[[#This Row],[Mass (g)]]*VLOOKUP(Table5[[#This Row],[Nuclide]],Doedata,4)*37000000000)</f>
        <v>12.431999999999999</v>
      </c>
      <c r="E26" s="10" t="s">
        <v>30</v>
      </c>
      <c r="F26" s="10" t="s">
        <v>823</v>
      </c>
      <c r="G26" s="10">
        <v>30</v>
      </c>
      <c r="H26" s="10" t="s">
        <v>873</v>
      </c>
      <c r="I26" s="10" t="s">
        <v>893</v>
      </c>
      <c r="J26" s="26">
        <f>IF(Table5[[#This Row],[Activity (Bq)]]="","",Table5[[#This Row],[Activity (Bq)]]/37000000000)</f>
        <v>3.3599999999999998E-10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1E-3</v>
      </c>
      <c r="D27" s="31">
        <f>IF(Table5[[#This Row],[Mass (g)]]="","",Table5[[#This Row],[Mass (g)]]*VLOOKUP(Table5[[#This Row],[Nuclide]],Doedata,4)*37000000000)</f>
        <v>12.431999999999999</v>
      </c>
      <c r="E27" s="10" t="s">
        <v>30</v>
      </c>
      <c r="F27" s="10" t="s">
        <v>823</v>
      </c>
      <c r="G27" s="10">
        <v>30</v>
      </c>
      <c r="H27" s="10" t="s">
        <v>873</v>
      </c>
      <c r="I27" s="10" t="s">
        <v>893</v>
      </c>
      <c r="J27" s="26">
        <f>IF(Table5[[#This Row],[Activity (Bq)]]="","",Table5[[#This Row],[Activity (Bq)]]/37000000000)</f>
        <v>3.3599999999999998E-10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1E-3</v>
      </c>
      <c r="D28" s="31">
        <f>IF(Table5[[#This Row],[Mass (g)]]="","",Table5[[#This Row],[Mass (g)]]*VLOOKUP(Table5[[#This Row],[Nuclide]],Doedata,4)*37000000000)</f>
        <v>12.431999999999999</v>
      </c>
      <c r="E28" s="10" t="s">
        <v>30</v>
      </c>
      <c r="F28" s="10" t="s">
        <v>823</v>
      </c>
      <c r="G28" s="10">
        <v>30</v>
      </c>
      <c r="H28" s="10" t="s">
        <v>873</v>
      </c>
      <c r="I28" s="10" t="s">
        <v>893</v>
      </c>
      <c r="J28" s="26">
        <f>IF(Table5[[#This Row],[Activity (Bq)]]="","",Table5[[#This Row],[Activity (Bq)]]/37000000000)</f>
        <v>3.3599999999999998E-10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1E-3</v>
      </c>
      <c r="D29" s="31">
        <f>IF(Table5[[#This Row],[Mass (g)]]="","",Table5[[#This Row],[Mass (g)]]*VLOOKUP(Table5[[#This Row],[Nuclide]],Doedata,4)*37000000000)</f>
        <v>12.431999999999999</v>
      </c>
      <c r="E29" s="10" t="s">
        <v>30</v>
      </c>
      <c r="F29" s="10" t="s">
        <v>823</v>
      </c>
      <c r="G29" s="10">
        <v>30</v>
      </c>
      <c r="H29" s="10" t="s">
        <v>873</v>
      </c>
      <c r="I29" s="10" t="s">
        <v>893</v>
      </c>
      <c r="J29" s="26">
        <f>IF(Table5[[#This Row],[Activity (Bq)]]="","",Table5[[#This Row],[Activity (Bq)]]/37000000000)</f>
        <v>3.3599999999999998E-10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7</v>
      </c>
      <c r="B30" s="9" t="s">
        <v>35</v>
      </c>
      <c r="C30" s="18">
        <v>1E-3</v>
      </c>
      <c r="D30" s="31">
        <f>IF(Table5[[#This Row],[Mass (g)]]="","",Table5[[#This Row],[Mass (g)]]*VLOOKUP(Table5[[#This Row],[Nuclide]],Doedata,4)*37000000000)</f>
        <v>12.431999999999999</v>
      </c>
      <c r="E30" s="10" t="s">
        <v>30</v>
      </c>
      <c r="F30" s="10" t="s">
        <v>823</v>
      </c>
      <c r="G30" s="10">
        <v>30</v>
      </c>
      <c r="H30" s="10" t="s">
        <v>873</v>
      </c>
      <c r="I30" s="10" t="s">
        <v>893</v>
      </c>
      <c r="J30" s="26">
        <f>IF(Table5[[#This Row],[Activity (Bq)]]="","",Table5[[#This Row],[Activity (Bq)]]/37000000000)</f>
        <v>3.3599999999999998E-10</v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8</v>
      </c>
      <c r="B31" s="9" t="s">
        <v>35</v>
      </c>
      <c r="C31" s="18">
        <v>1E-3</v>
      </c>
      <c r="D31" s="31">
        <f>IF(Table5[[#This Row],[Mass (g)]]="","",Table5[[#This Row],[Mass (g)]]*VLOOKUP(Table5[[#This Row],[Nuclide]],Doedata,4)*37000000000)</f>
        <v>12.431999999999999</v>
      </c>
      <c r="E31" s="10" t="s">
        <v>30</v>
      </c>
      <c r="F31" s="10" t="s">
        <v>823</v>
      </c>
      <c r="G31" s="10">
        <v>30</v>
      </c>
      <c r="H31" s="10" t="s">
        <v>873</v>
      </c>
      <c r="I31" s="10" t="s">
        <v>893</v>
      </c>
      <c r="J31" s="26">
        <f>IF(Table5[[#This Row],[Activity (Bq)]]="","",Table5[[#This Row],[Activity (Bq)]]/37000000000)</f>
        <v>3.3599999999999998E-10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9</v>
      </c>
      <c r="B32" s="9" t="s">
        <v>35</v>
      </c>
      <c r="C32" s="18">
        <v>1E-3</v>
      </c>
      <c r="D32" s="31">
        <f>IF(Table5[[#This Row],[Mass (g)]]="","",Table5[[#This Row],[Mass (g)]]*VLOOKUP(Table5[[#This Row],[Nuclide]],Doedata,4)*37000000000)</f>
        <v>12.431999999999999</v>
      </c>
      <c r="E32" s="10" t="s">
        <v>30</v>
      </c>
      <c r="F32" s="10" t="s">
        <v>823</v>
      </c>
      <c r="G32" s="10">
        <v>30</v>
      </c>
      <c r="H32" s="10" t="s">
        <v>873</v>
      </c>
      <c r="I32" s="10" t="s">
        <v>893</v>
      </c>
      <c r="J32" s="26">
        <f>IF(Table5[[#This Row],[Activity (Bq)]]="","",Table5[[#This Row],[Activity (Bq)]]/37000000000)</f>
        <v>3.3599999999999998E-10</v>
      </c>
      <c r="AD32" s="30" t="s">
        <v>64</v>
      </c>
      <c r="AE32" s="17"/>
      <c r="AF32" s="17"/>
      <c r="AG32" s="17" t="s">
        <v>857</v>
      </c>
      <c r="AH32" s="17"/>
    </row>
    <row r="33" spans="1:34">
      <c r="A33" s="9">
        <v>10</v>
      </c>
      <c r="B33" s="9" t="s">
        <v>35</v>
      </c>
      <c r="C33" s="18">
        <v>1E-3</v>
      </c>
      <c r="D33" s="31">
        <f>IF(Table5[[#This Row],[Mass (g)]]="","",Table5[[#This Row],[Mass (g)]]*VLOOKUP(Table5[[#This Row],[Nuclide]],Doedata,4)*37000000000)</f>
        <v>12.431999999999999</v>
      </c>
      <c r="E33" s="10" t="s">
        <v>30</v>
      </c>
      <c r="F33" s="10" t="s">
        <v>823</v>
      </c>
      <c r="G33" s="10">
        <v>30</v>
      </c>
      <c r="H33" s="10" t="s">
        <v>873</v>
      </c>
      <c r="I33" s="10" t="s">
        <v>893</v>
      </c>
      <c r="J33" s="26">
        <f>IF(Table5[[#This Row],[Activity (Bq)]]="","",Table5[[#This Row],[Activity (Bq)]]/37000000000)</f>
        <v>3.3599999999999998E-10</v>
      </c>
      <c r="AD33" s="30" t="s">
        <v>65</v>
      </c>
      <c r="AE33" s="17"/>
      <c r="AF33" s="17"/>
      <c r="AG33" s="17" t="s">
        <v>858</v>
      </c>
      <c r="AH33" s="17"/>
    </row>
    <row r="34" spans="1:34">
      <c r="A34" s="9">
        <v>11</v>
      </c>
      <c r="B34" s="9" t="s">
        <v>35</v>
      </c>
      <c r="C34" s="18">
        <v>1E-3</v>
      </c>
      <c r="D34" s="31">
        <f>IF(Table5[[#This Row],[Mass (g)]]="","",Table5[[#This Row],[Mass (g)]]*VLOOKUP(Table5[[#This Row],[Nuclide]],Doedata,4)*37000000000)</f>
        <v>12.431999999999999</v>
      </c>
      <c r="E34" s="10" t="s">
        <v>30</v>
      </c>
      <c r="F34" s="10" t="s">
        <v>823</v>
      </c>
      <c r="G34" s="10">
        <v>30</v>
      </c>
      <c r="H34" s="10" t="s">
        <v>873</v>
      </c>
      <c r="I34" s="10" t="s">
        <v>893</v>
      </c>
      <c r="J34" s="26">
        <f>IF(Table5[[#This Row],[Activity (Bq)]]="","",Table5[[#This Row],[Activity (Bq)]]/37000000000)</f>
        <v>3.3599999999999998E-10</v>
      </c>
      <c r="AD34" s="30" t="s">
        <v>66</v>
      </c>
      <c r="AE34" s="17"/>
      <c r="AF34" s="17"/>
      <c r="AG34" s="17" t="s">
        <v>859</v>
      </c>
      <c r="AH34" s="17"/>
    </row>
    <row r="35" spans="1:34">
      <c r="A35" s="9">
        <v>12</v>
      </c>
      <c r="B35" s="9" t="s">
        <v>35</v>
      </c>
      <c r="C35" s="18">
        <v>1E-3</v>
      </c>
      <c r="D35" s="31">
        <f>IF(Table5[[#This Row],[Mass (g)]]="","",Table5[[#This Row],[Mass (g)]]*VLOOKUP(Table5[[#This Row],[Nuclide]],Doedata,4)*37000000000)</f>
        <v>12.431999999999999</v>
      </c>
      <c r="E35" s="10" t="s">
        <v>30</v>
      </c>
      <c r="F35" s="10" t="s">
        <v>823</v>
      </c>
      <c r="G35" s="10">
        <v>30</v>
      </c>
      <c r="H35" s="10" t="s">
        <v>873</v>
      </c>
      <c r="I35" s="10" t="s">
        <v>893</v>
      </c>
      <c r="J35" s="26">
        <f>IF(Table5[[#This Row],[Activity (Bq)]]="","",Table5[[#This Row],[Activity (Bq)]]/37000000000)</f>
        <v>3.3599999999999998E-10</v>
      </c>
      <c r="AD35" s="30" t="s">
        <v>67</v>
      </c>
      <c r="AE35" s="17"/>
      <c r="AF35" s="17"/>
      <c r="AG35" s="17" t="s">
        <v>860</v>
      </c>
      <c r="AH35" s="17"/>
    </row>
    <row r="36" spans="1:34">
      <c r="A36" s="9">
        <v>13</v>
      </c>
      <c r="B36" s="9" t="s">
        <v>35</v>
      </c>
      <c r="C36" s="18">
        <v>1E-3</v>
      </c>
      <c r="D36" s="31">
        <f>IF(Table5[[#This Row],[Mass (g)]]="","",Table5[[#This Row],[Mass (g)]]*VLOOKUP(Table5[[#This Row],[Nuclide]],Doedata,4)*37000000000)</f>
        <v>12.431999999999999</v>
      </c>
      <c r="E36" s="10" t="s">
        <v>30</v>
      </c>
      <c r="F36" s="10" t="s">
        <v>823</v>
      </c>
      <c r="G36" s="10">
        <v>30</v>
      </c>
      <c r="H36" s="10" t="s">
        <v>873</v>
      </c>
      <c r="I36" s="10" t="s">
        <v>893</v>
      </c>
      <c r="J36" s="26">
        <f>IF(Table5[[#This Row],[Activity (Bq)]]="","",Table5[[#This Row],[Activity (Bq)]]/37000000000)</f>
        <v>3.3599999999999998E-10</v>
      </c>
      <c r="AD36" s="30" t="s">
        <v>68</v>
      </c>
      <c r="AE36" s="17"/>
      <c r="AF36" s="17"/>
      <c r="AG36" s="17" t="s">
        <v>861</v>
      </c>
      <c r="AH36" s="17"/>
    </row>
    <row r="37" spans="1:34">
      <c r="A37" s="9">
        <v>14</v>
      </c>
      <c r="B37" s="9" t="s">
        <v>35</v>
      </c>
      <c r="C37" s="18">
        <v>1E-3</v>
      </c>
      <c r="D37" s="31">
        <f>IF(Table5[[#This Row],[Mass (g)]]="","",Table5[[#This Row],[Mass (g)]]*VLOOKUP(Table5[[#This Row],[Nuclide]],Doedata,4)*37000000000)</f>
        <v>12.431999999999999</v>
      </c>
      <c r="E37" s="10" t="s">
        <v>30</v>
      </c>
      <c r="F37" s="10" t="s">
        <v>823</v>
      </c>
      <c r="G37" s="10">
        <v>30</v>
      </c>
      <c r="H37" s="10" t="s">
        <v>873</v>
      </c>
      <c r="I37" s="10" t="s">
        <v>893</v>
      </c>
      <c r="J37" s="26">
        <f>IF(Table5[[#This Row],[Activity (Bq)]]="","",Table5[[#This Row],[Activity (Bq)]]/37000000000)</f>
        <v>3.3599999999999998E-10</v>
      </c>
      <c r="AD37" s="30" t="s">
        <v>69</v>
      </c>
      <c r="AE37" s="17"/>
      <c r="AF37" s="17"/>
      <c r="AG37" s="17" t="s">
        <v>862</v>
      </c>
      <c r="AH37" s="17"/>
    </row>
    <row r="38" spans="1:34">
      <c r="A38" s="9">
        <v>15</v>
      </c>
      <c r="B38" s="9" t="s">
        <v>35</v>
      </c>
      <c r="C38" s="18">
        <v>1E-3</v>
      </c>
      <c r="D38" s="31">
        <f>IF(Table5[[#This Row],[Mass (g)]]="","",Table5[[#This Row],[Mass (g)]]*VLOOKUP(Table5[[#This Row],[Nuclide]],Doedata,4)*37000000000)</f>
        <v>12.431999999999999</v>
      </c>
      <c r="E38" s="10" t="s">
        <v>30</v>
      </c>
      <c r="F38" s="10" t="s">
        <v>823</v>
      </c>
      <c r="G38" s="10">
        <v>30</v>
      </c>
      <c r="H38" s="10" t="s">
        <v>873</v>
      </c>
      <c r="I38" s="10" t="s">
        <v>893</v>
      </c>
      <c r="J38" s="26">
        <f>IF(Table5[[#This Row],[Activity (Bq)]]="","",Table5[[#This Row],[Activity (Bq)]]/37000000000)</f>
        <v>3.3599999999999998E-10</v>
      </c>
      <c r="AD38" s="30" t="s">
        <v>70</v>
      </c>
      <c r="AE38" s="17"/>
      <c r="AF38" s="17"/>
      <c r="AG38" s="17" t="s">
        <v>863</v>
      </c>
      <c r="AH38" s="17"/>
    </row>
    <row r="39" spans="1:34">
      <c r="A39" s="9">
        <v>16</v>
      </c>
      <c r="B39" s="9" t="s">
        <v>35</v>
      </c>
      <c r="C39" s="18">
        <v>1E-3</v>
      </c>
      <c r="D39" s="31">
        <f>IF(Table5[[#This Row],[Mass (g)]]="","",Table5[[#This Row],[Mass (g)]]*VLOOKUP(Table5[[#This Row],[Nuclide]],Doedata,4)*37000000000)</f>
        <v>12.431999999999999</v>
      </c>
      <c r="E39" s="10" t="s">
        <v>30</v>
      </c>
      <c r="F39" s="10" t="s">
        <v>823</v>
      </c>
      <c r="G39" s="10">
        <v>30</v>
      </c>
      <c r="H39" s="10" t="s">
        <v>873</v>
      </c>
      <c r="I39" s="10" t="s">
        <v>893</v>
      </c>
      <c r="J39" s="26">
        <f>IF(Table5[[#This Row],[Activity (Bq)]]="","",Table5[[#This Row],[Activity (Bq)]]/37000000000)</f>
        <v>3.3599999999999998E-10</v>
      </c>
      <c r="AD39" s="30" t="s">
        <v>71</v>
      </c>
      <c r="AE39" s="17"/>
      <c r="AF39" s="17"/>
      <c r="AG39" s="17" t="s">
        <v>829</v>
      </c>
      <c r="AH39" s="17"/>
    </row>
    <row r="40" spans="1:34">
      <c r="A40" s="9">
        <v>17</v>
      </c>
      <c r="B40" s="9" t="s">
        <v>35</v>
      </c>
      <c r="C40" s="18">
        <v>1E-3</v>
      </c>
      <c r="D40" s="31">
        <f>IF(Table5[[#This Row],[Mass (g)]]="","",Table5[[#This Row],[Mass (g)]]*VLOOKUP(Table5[[#This Row],[Nuclide]],Doedata,4)*37000000000)</f>
        <v>12.431999999999999</v>
      </c>
      <c r="E40" s="10" t="s">
        <v>30</v>
      </c>
      <c r="F40" s="10" t="s">
        <v>823</v>
      </c>
      <c r="G40" s="10">
        <v>30</v>
      </c>
      <c r="H40" s="10" t="s">
        <v>873</v>
      </c>
      <c r="I40" s="10" t="s">
        <v>893</v>
      </c>
      <c r="J40" s="26">
        <f>IF(Table5[[#This Row],[Activity (Bq)]]="","",Table5[[#This Row],[Activity (Bq)]]/37000000000)</f>
        <v>3.3599999999999998E-10</v>
      </c>
      <c r="AD40" s="30" t="s">
        <v>72</v>
      </c>
      <c r="AE40" s="17"/>
      <c r="AF40" s="17"/>
      <c r="AG40" s="17" t="s">
        <v>830</v>
      </c>
      <c r="AH40" s="17"/>
    </row>
    <row r="41" spans="1:34">
      <c r="A41" s="9">
        <v>18</v>
      </c>
      <c r="B41" s="9" t="s">
        <v>35</v>
      </c>
      <c r="C41" s="18">
        <v>1E-3</v>
      </c>
      <c r="D41" s="31">
        <f>IF(Table5[[#This Row],[Mass (g)]]="","",Table5[[#This Row],[Mass (g)]]*VLOOKUP(Table5[[#This Row],[Nuclide]],Doedata,4)*37000000000)</f>
        <v>12.431999999999999</v>
      </c>
      <c r="E41" s="10" t="s">
        <v>30</v>
      </c>
      <c r="F41" s="10" t="s">
        <v>823</v>
      </c>
      <c r="G41" s="10">
        <v>30</v>
      </c>
      <c r="H41" s="10" t="s">
        <v>873</v>
      </c>
      <c r="I41" s="10" t="s">
        <v>893</v>
      </c>
      <c r="J41" s="26">
        <f>IF(Table5[[#This Row],[Activity (Bq)]]="","",Table5[[#This Row],[Activity (Bq)]]/37000000000)</f>
        <v>3.3599999999999998E-10</v>
      </c>
      <c r="AD41" s="30" t="s">
        <v>51</v>
      </c>
      <c r="AE41" s="17"/>
      <c r="AF41" s="17"/>
      <c r="AG41" s="17" t="s">
        <v>831</v>
      </c>
      <c r="AH41" s="17"/>
    </row>
    <row r="42" spans="1:34">
      <c r="A42" s="9">
        <v>19</v>
      </c>
      <c r="B42" s="9" t="s">
        <v>35</v>
      </c>
      <c r="C42" s="18">
        <v>1E-3</v>
      </c>
      <c r="D42" s="31">
        <f>IF(Table5[[#This Row],[Mass (g)]]="","",Table5[[#This Row],[Mass (g)]]*VLOOKUP(Table5[[#This Row],[Nuclide]],Doedata,4)*37000000000)</f>
        <v>12.431999999999999</v>
      </c>
      <c r="E42" s="10" t="s">
        <v>30</v>
      </c>
      <c r="F42" s="10" t="s">
        <v>823</v>
      </c>
      <c r="G42" s="10">
        <v>30</v>
      </c>
      <c r="H42" s="10" t="s">
        <v>873</v>
      </c>
      <c r="I42" s="10" t="s">
        <v>893</v>
      </c>
      <c r="J42" s="26">
        <f>IF(Table5[[#This Row],[Activity (Bq)]]="","",Table5[[#This Row],[Activity (Bq)]]/37000000000)</f>
        <v>3.3599999999999998E-10</v>
      </c>
      <c r="AD42" s="30" t="s">
        <v>73</v>
      </c>
      <c r="AE42" s="17"/>
      <c r="AF42" s="17"/>
      <c r="AG42" s="17" t="s">
        <v>832</v>
      </c>
      <c r="AH42" s="17"/>
    </row>
    <row r="43" spans="1:34">
      <c r="A43" s="9">
        <v>20</v>
      </c>
      <c r="B43" s="9" t="s">
        <v>35</v>
      </c>
      <c r="C43" s="18">
        <v>1E-3</v>
      </c>
      <c r="D43" s="31">
        <f>IF(Table5[[#This Row],[Mass (g)]]="","",Table5[[#This Row],[Mass (g)]]*VLOOKUP(Table5[[#This Row],[Nuclide]],Doedata,4)*37000000000)</f>
        <v>12.431999999999999</v>
      </c>
      <c r="E43" s="10" t="s">
        <v>30</v>
      </c>
      <c r="F43" s="10" t="s">
        <v>823</v>
      </c>
      <c r="G43" s="10">
        <v>30</v>
      </c>
      <c r="H43" s="10" t="s">
        <v>873</v>
      </c>
      <c r="I43" s="10" t="s">
        <v>893</v>
      </c>
      <c r="J43" s="26">
        <f>IF(Table5[[#This Row],[Activity (Bq)]]="","",Table5[[#This Row],[Activity (Bq)]]/37000000000)</f>
        <v>3.3599999999999998E-10</v>
      </c>
      <c r="AD43" s="30" t="s">
        <v>74</v>
      </c>
      <c r="AE43" s="17"/>
      <c r="AF43" s="17"/>
      <c r="AG43" s="17" t="s">
        <v>833</v>
      </c>
      <c r="AH43" s="17"/>
    </row>
    <row r="44" spans="1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1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1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1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1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Kevin Boland</cp:lastModifiedBy>
  <cp:lastPrinted>2010-11-18T22:52:38Z</cp:lastPrinted>
  <dcterms:created xsi:type="dcterms:W3CDTF">2010-11-12T20:51:00Z</dcterms:created>
  <dcterms:modified xsi:type="dcterms:W3CDTF">2012-03-06T21:40:06Z</dcterms:modified>
</cp:coreProperties>
</file>