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3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/>
  <c r="D84"/>
  <c r="J84" s="1"/>
  <c r="D85"/>
  <c r="J85" s="1"/>
  <c r="D86"/>
  <c r="J86" s="1"/>
  <c r="D87"/>
  <c r="J87"/>
  <c r="D88"/>
  <c r="J88" s="1"/>
  <c r="D89"/>
  <c r="J89" s="1"/>
  <c r="D90"/>
  <c r="J90" s="1"/>
  <c r="D91"/>
  <c r="J91"/>
  <c r="D92"/>
  <c r="J92" s="1"/>
  <c r="D93"/>
  <c r="J93" s="1"/>
  <c r="D94"/>
  <c r="J94" s="1"/>
  <c r="D95"/>
  <c r="J95"/>
  <c r="D96"/>
  <c r="J96" s="1"/>
  <c r="D97"/>
  <c r="J97" s="1"/>
  <c r="D98"/>
  <c r="J98" s="1"/>
  <c r="D99"/>
  <c r="J99"/>
  <c r="D100"/>
  <c r="J100" s="1"/>
  <c r="D101"/>
  <c r="J101" s="1"/>
  <c r="D102"/>
  <c r="J102" s="1"/>
  <c r="D103"/>
  <c r="J103"/>
  <c r="D104"/>
  <c r="J104" s="1"/>
  <c r="D105"/>
  <c r="J105" s="1"/>
  <c r="D106"/>
  <c r="J106" s="1"/>
  <c r="D107"/>
  <c r="J107"/>
  <c r="D108"/>
  <c r="J108" s="1"/>
  <c r="D109"/>
  <c r="J109" s="1"/>
  <c r="D110"/>
  <c r="J110" s="1"/>
  <c r="D111"/>
  <c r="J111"/>
  <c r="D112"/>
  <c r="J112" s="1"/>
  <c r="D113"/>
  <c r="J113" s="1"/>
  <c r="D114"/>
  <c r="J114" s="1"/>
  <c r="D115"/>
  <c r="J115"/>
  <c r="D116"/>
  <c r="J116" s="1"/>
  <c r="D117"/>
  <c r="J117" s="1"/>
  <c r="D118"/>
  <c r="J118" s="1"/>
  <c r="D119"/>
  <c r="J119"/>
  <c r="D120"/>
  <c r="J120" s="1"/>
  <c r="D121"/>
  <c r="J121" s="1"/>
  <c r="D122"/>
  <c r="J122" s="1"/>
  <c r="D123"/>
  <c r="J123"/>
  <c r="D124"/>
  <c r="J124" s="1"/>
  <c r="D125"/>
  <c r="J125" s="1"/>
  <c r="D126"/>
  <c r="J126" s="1"/>
  <c r="D127"/>
  <c r="J127"/>
  <c r="D128"/>
  <c r="J128" s="1"/>
  <c r="D129"/>
  <c r="J129" s="1"/>
  <c r="D130"/>
  <c r="J130" s="1"/>
  <c r="D131"/>
  <c r="J131"/>
  <c r="D132"/>
  <c r="J132" s="1"/>
  <c r="D133"/>
  <c r="J133" s="1"/>
  <c r="D134"/>
  <c r="J134" s="1"/>
  <c r="D135"/>
  <c r="J135"/>
  <c r="D136"/>
  <c r="J136" s="1"/>
  <c r="D137"/>
  <c r="J137" s="1"/>
  <c r="D138"/>
  <c r="J138" s="1"/>
  <c r="D139"/>
  <c r="J139"/>
  <c r="D140"/>
  <c r="J140" s="1"/>
  <c r="D141"/>
  <c r="J141" s="1"/>
  <c r="D142"/>
  <c r="J142" s="1"/>
  <c r="D143"/>
  <c r="J143"/>
  <c r="D144"/>
  <c r="J144" s="1"/>
  <c r="D145"/>
  <c r="J145" s="1"/>
  <c r="D146"/>
  <c r="J146" s="1"/>
  <c r="D147"/>
  <c r="J147"/>
  <c r="D148"/>
  <c r="J148" s="1"/>
  <c r="D149"/>
  <c r="J149" s="1"/>
  <c r="D150"/>
  <c r="J150" s="1"/>
  <c r="D151"/>
  <c r="J151"/>
  <c r="D152"/>
  <c r="J152" s="1"/>
  <c r="D153"/>
  <c r="J153" s="1"/>
  <c r="D154"/>
  <c r="J154" s="1"/>
  <c r="D155"/>
  <c r="J155"/>
  <c r="D156"/>
  <c r="J156" s="1"/>
  <c r="D157"/>
  <c r="J157" s="1"/>
  <c r="D158"/>
  <c r="J158" s="1"/>
  <c r="D159"/>
  <c r="J159"/>
  <c r="D160"/>
  <c r="J160" s="1"/>
  <c r="D161"/>
  <c r="J161" s="1"/>
  <c r="D162"/>
  <c r="J162" s="1"/>
  <c r="D163"/>
  <c r="J163"/>
  <c r="D164"/>
  <c r="J164" s="1"/>
  <c r="D165"/>
  <c r="J165" s="1"/>
  <c r="D166"/>
  <c r="J166" s="1"/>
  <c r="D167"/>
  <c r="J167"/>
  <c r="D168"/>
  <c r="J168" s="1"/>
  <c r="D169"/>
  <c r="J169" s="1"/>
  <c r="D170"/>
  <c r="J170" s="1"/>
  <c r="D171"/>
  <c r="J171"/>
  <c r="D172"/>
  <c r="J172" s="1"/>
  <c r="D173"/>
  <c r="J173" s="1"/>
  <c r="D174"/>
  <c r="J174" s="1"/>
  <c r="D175"/>
  <c r="J175"/>
  <c r="D176"/>
  <c r="J176" s="1"/>
  <c r="D177"/>
  <c r="J177" s="1"/>
  <c r="D178"/>
  <c r="J178" s="1"/>
  <c r="D179"/>
  <c r="J179"/>
  <c r="D180"/>
  <c r="J180" s="1"/>
  <c r="D181"/>
  <c r="J181" s="1"/>
  <c r="D182"/>
  <c r="J182" s="1"/>
  <c r="D183"/>
  <c r="J183"/>
  <c r="D184"/>
  <c r="J184" s="1"/>
  <c r="D185"/>
  <c r="J185" s="1"/>
  <c r="D186"/>
  <c r="J186" s="1"/>
  <c r="D187"/>
  <c r="J187"/>
  <c r="D188"/>
  <c r="J188" s="1"/>
  <c r="D189"/>
  <c r="J189" s="1"/>
  <c r="D190"/>
  <c r="J190" s="1"/>
  <c r="D191"/>
  <c r="J191"/>
  <c r="D192"/>
  <c r="J192" s="1"/>
  <c r="D193"/>
  <c r="J193" s="1"/>
  <c r="D194"/>
  <c r="J194" s="1"/>
  <c r="D195"/>
  <c r="J195"/>
  <c r="D196"/>
  <c r="J196" s="1"/>
  <c r="D197"/>
  <c r="J197" s="1"/>
  <c r="D198"/>
  <c r="J198" s="1"/>
  <c r="D75" i="1"/>
  <c r="J75"/>
  <c r="D76"/>
  <c r="J76" s="1"/>
  <c r="D77"/>
  <c r="J77" s="1"/>
  <c r="D78"/>
  <c r="J78" s="1"/>
  <c r="D79"/>
  <c r="J79"/>
  <c r="D80"/>
  <c r="J80" s="1"/>
  <c r="D81"/>
  <c r="J81" s="1"/>
  <c r="D82"/>
  <c r="J82" s="1"/>
  <c r="D83"/>
  <c r="J83"/>
  <c r="D84"/>
  <c r="J84" s="1"/>
  <c r="D85"/>
  <c r="J85" s="1"/>
  <c r="D86"/>
  <c r="J86" s="1"/>
  <c r="D87"/>
  <c r="J87"/>
  <c r="D88"/>
  <c r="J88" s="1"/>
  <c r="D89"/>
  <c r="J89" s="1"/>
  <c r="D90"/>
  <c r="J90" s="1"/>
  <c r="D91"/>
  <c r="J91"/>
  <c r="D92"/>
  <c r="J92" s="1"/>
  <c r="D93"/>
  <c r="J93" s="1"/>
  <c r="D94"/>
  <c r="J94" s="1"/>
  <c r="D95"/>
  <c r="J95"/>
  <c r="D96"/>
  <c r="J96" s="1"/>
  <c r="D97"/>
  <c r="J97" s="1"/>
  <c r="D98"/>
  <c r="J98" s="1"/>
  <c r="D99"/>
  <c r="J99"/>
  <c r="D100"/>
  <c r="J100" s="1"/>
  <c r="D101"/>
  <c r="J101" s="1"/>
  <c r="D102"/>
  <c r="J102" s="1"/>
  <c r="D103"/>
  <c r="J103"/>
  <c r="D104"/>
  <c r="J104" s="1"/>
  <c r="D105"/>
  <c r="J105" s="1"/>
  <c r="D106"/>
  <c r="J106" s="1"/>
  <c r="D107"/>
  <c r="J107"/>
  <c r="D108"/>
  <c r="J108" s="1"/>
  <c r="D109"/>
  <c r="J109" s="1"/>
  <c r="D110"/>
  <c r="J110" s="1"/>
  <c r="D111"/>
  <c r="J111"/>
  <c r="D112"/>
  <c r="J112" s="1"/>
  <c r="D113"/>
  <c r="J113" s="1"/>
  <c r="D114"/>
  <c r="J114" s="1"/>
  <c r="D115"/>
  <c r="J115"/>
  <c r="D116"/>
  <c r="J116" s="1"/>
  <c r="D117"/>
  <c r="J117" s="1"/>
  <c r="D118"/>
  <c r="J118" s="1"/>
  <c r="D119"/>
  <c r="J119"/>
  <c r="D120"/>
  <c r="J120" s="1"/>
  <c r="D121"/>
  <c r="J121" s="1"/>
  <c r="D122"/>
  <c r="J122" s="1"/>
  <c r="D123"/>
  <c r="J123"/>
  <c r="D124"/>
  <c r="J124" s="1"/>
  <c r="D125"/>
  <c r="J125" s="1"/>
  <c r="D126"/>
  <c r="J126" s="1"/>
  <c r="D127"/>
  <c r="J127"/>
  <c r="D128"/>
  <c r="J128" s="1"/>
  <c r="D129"/>
  <c r="J129" s="1"/>
  <c r="D130"/>
  <c r="J130" s="1"/>
  <c r="D131"/>
  <c r="J131"/>
  <c r="D132"/>
  <c r="J132" s="1"/>
  <c r="D133"/>
  <c r="J133" s="1"/>
  <c r="D134"/>
  <c r="J134" s="1"/>
  <c r="D135"/>
  <c r="J135"/>
  <c r="D136"/>
  <c r="J136" s="1"/>
  <c r="D137"/>
  <c r="J137" s="1"/>
  <c r="D138"/>
  <c r="J138" s="1"/>
  <c r="D139"/>
  <c r="J139"/>
  <c r="D140"/>
  <c r="J140" s="1"/>
  <c r="D141"/>
  <c r="J141" s="1"/>
  <c r="D142"/>
  <c r="J142" s="1"/>
  <c r="D143"/>
  <c r="J143"/>
  <c r="D144"/>
  <c r="J144" s="1"/>
  <c r="D145"/>
  <c r="J145" s="1"/>
  <c r="D146"/>
  <c r="J146" s="1"/>
  <c r="D147"/>
  <c r="J147"/>
  <c r="D148"/>
  <c r="J148" s="1"/>
  <c r="D149"/>
  <c r="J149" s="1"/>
  <c r="D150"/>
  <c r="J150" s="1"/>
  <c r="D151"/>
  <c r="J151"/>
  <c r="D152"/>
  <c r="J152" s="1"/>
  <c r="D153"/>
  <c r="J153" s="1"/>
  <c r="D154"/>
  <c r="J154" s="1"/>
  <c r="D155"/>
  <c r="J155"/>
  <c r="D156"/>
  <c r="J156" s="1"/>
  <c r="D157"/>
  <c r="J157" s="1"/>
  <c r="D158"/>
  <c r="J158" s="1"/>
  <c r="D159"/>
  <c r="J159"/>
  <c r="D160"/>
  <c r="J160" s="1"/>
  <c r="D161"/>
  <c r="J161" s="1"/>
  <c r="D162"/>
  <c r="J162" s="1"/>
  <c r="D163"/>
  <c r="J163"/>
  <c r="D164"/>
  <c r="J164" s="1"/>
  <c r="D165"/>
  <c r="J165" s="1"/>
  <c r="D166"/>
  <c r="J166" s="1"/>
  <c r="D167"/>
  <c r="J167"/>
  <c r="D168"/>
  <c r="J168" s="1"/>
  <c r="D169"/>
  <c r="J169" s="1"/>
  <c r="D170"/>
  <c r="J170" s="1"/>
  <c r="D171"/>
  <c r="J171"/>
  <c r="D172"/>
  <c r="J172" s="1"/>
  <c r="D173"/>
  <c r="J173" s="1"/>
  <c r="D174"/>
  <c r="J174" s="1"/>
  <c r="D175"/>
  <c r="J175"/>
  <c r="D176"/>
  <c r="J176" s="1"/>
  <c r="D177"/>
  <c r="J177" s="1"/>
  <c r="D178"/>
  <c r="J178" s="1"/>
  <c r="D179"/>
  <c r="J179"/>
  <c r="D180"/>
  <c r="J180" s="1"/>
  <c r="D181"/>
  <c r="J181" s="1"/>
  <c r="D182"/>
  <c r="J182" s="1"/>
  <c r="D183"/>
  <c r="J183"/>
  <c r="D184"/>
  <c r="J184" s="1"/>
  <c r="D185"/>
  <c r="J185" s="1"/>
  <c r="D186"/>
  <c r="J186" s="1"/>
  <c r="D187"/>
  <c r="J187"/>
  <c r="D188"/>
  <c r="J188" s="1"/>
  <c r="D189"/>
  <c r="J189" s="1"/>
  <c r="D190"/>
  <c r="J190" s="1"/>
  <c r="D191"/>
  <c r="J191"/>
  <c r="D192"/>
  <c r="J192" s="1"/>
  <c r="D193"/>
  <c r="J193" s="1"/>
  <c r="D194"/>
  <c r="J194" s="1"/>
  <c r="D195"/>
  <c r="J195"/>
  <c r="D196"/>
  <c r="J196" s="1"/>
  <c r="D197"/>
  <c r="J197" s="1"/>
  <c r="D198"/>
  <c r="J198" s="1"/>
  <c r="D199"/>
  <c r="J199"/>
  <c r="D200"/>
  <c r="J200" s="1"/>
  <c r="D201"/>
  <c r="J201" s="1"/>
  <c r="D202"/>
  <c r="J202" s="1"/>
  <c r="D203"/>
  <c r="J203"/>
  <c r="D204"/>
  <c r="J204" s="1"/>
  <c r="D205"/>
  <c r="J205" s="1"/>
  <c r="D206"/>
  <c r="J206" s="1"/>
  <c r="D207"/>
  <c r="J207"/>
  <c r="D208"/>
  <c r="J208" s="1"/>
  <c r="D24"/>
  <c r="J24" s="1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<sst xmlns="http://schemas.openxmlformats.org/spreadsheetml/2006/main" count="3271" uniqueCount="899">
  <si>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</si>
  <si>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</si>
  <si>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</si>
  <si>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</si>
  <si>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</si>
  <si>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</si>
  <si>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</si>
  <si>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</si>
  <si>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</si>
  <si>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</si>
  <si>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</si>
  <si>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</si>
  <si>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</si>
  <si>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</si>
  <si>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</si>
  <si>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</si>
  <si>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</si>
  <si>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</si>
  <si>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</si>
  <si>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</si>
  <si>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</si>
  <si>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</si>
  <si>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</si>
  <si>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</si>
  <si>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</si>
  <si>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</si>
  <si>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</si>
  <si>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</si>
  <si>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</si>
  <si>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</si>
  <si>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</si>
  <si>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</si>
  <si>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</si>
  <si>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</si>
  <si>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</si>
  <si>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</si>
  <si>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</si>
  <si>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</si>
  <si>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</si>
  <si>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</si>
  <si>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</si>
  <si>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</si>
  <si>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</si>
  <si>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</si>
  <si>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</si>
  <si>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</si>
  <si>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</si>
  <si>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</si>
  <si>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</si>
  <si>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</si>
  <si>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</si>
  <si>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</si>
  <si>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</si>
  <si>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</si>
  <si>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</si>
  <si>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</si>
  <si>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</si>
  <si>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</si>
  <si>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</si>
  <si>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</si>
  <si>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</si>
  <si>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</si>
  <si>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</si>
  <si>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</si>
  <si>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</si>
  <si>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</si>
  <si>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</si>
  <si>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</si>
  <si>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</si>
  <si>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</si>
  <si>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</si>
  <si>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</si>
  <si>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</si>
  <si>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</si>
  <si>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</si>
  <si>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</si>
  <si>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</si>
  <si>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</si>
  <si>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</si>
  <si>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</si>
  <si>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</si>
  <si>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</si>
  <si>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</si>
  <si>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</si>
  <si>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</si>
  <si>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</si>
  <si>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</si>
  <si>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</si>
  <si>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</si>
  <si>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</si>
  <si>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</si>
  <si>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</si>
  <si>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</si>
  <si>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</si>
  <si>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</si>
  <si>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</si>
  <si>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</si>
  <si>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</si>
  <si>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</si>
  <si>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</si>
  <si>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</si>
  <si>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</si>
  <si>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</si>
  <si>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</si>
  <si>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</si>
  <si>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</si>
  <si>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</si>
  <si>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</si>
  <si>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</si>
  <si>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</si>
  <si>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</si>
  <si>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</si>
  <si>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</si>
  <si>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</si>
  <si>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</si>
  <si>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</si>
  <si>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</si>
  <si>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</si>
  <si>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</si>
  <si>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</si>
  <si>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</si>
  <si>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</si>
  <si>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</si>
  <si>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</si>
  <si>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</si>
  <si>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</si>
  <si>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</si>
  <si>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</si>
  <si>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</si>
  <si>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</si>
  <si>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</si>
  <si>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</si>
  <si>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</si>
  <si>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</si>
  <si>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</si>
  <si>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</si>
  <si>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</si>
  <si>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</si>
  <si>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</si>
  <si>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</si>
  <si>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</si>
  <si>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</si>
  <si>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</si>
  <si>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</si>
  <si>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</si>
  <si>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</si>
  <si>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</si>
  <si>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</si>
  <si>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</si>
  <si>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</si>
  <si>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</si>
  <si>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</si>
  <si>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</si>
  <si>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</si>
  <si>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</si>
  <si>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</si>
  <si>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</si>
  <si>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</si>
  <si>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</si>
  <si>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</si>
  <si>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</si>
  <si>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</si>
  <si>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</si>
  <si>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</si>
  <si>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</si>
  <si>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</si>
  <si>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</si>
  <si>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</si>
  <si>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</si>
  <si>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</si>
  <si>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</si>
  <si>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</si>
  <si>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</si>
  <si>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</si>
  <si>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</si>
  <si>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</si>
  <si>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</si>
  <si>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</si>
  <si>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</si>
  <si>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</si>
  <si>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</si>
  <si>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</si>
  <si>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</si>
  <si>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</si>
  <si>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</si>
  <si>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</si>
  <si>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</si>
  <si>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</si>
  <si>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</si>
  <si>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</si>
  <si>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</si>
  <si>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</si>
  <si>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</si>
  <si>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</si>
  <si>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</si>
  <si>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</si>
  <si>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</si>
  <si>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</si>
  <si>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</si>
  <si>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</si>
  <si>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</si>
  <si>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</si>
  <si>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</si>
  <si>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</si>
  <si>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</si>
  <si>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</si>
  <si>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</si>
  <si>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</si>
  <si>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</si>
  <si>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</si>
  <si>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</si>
  <si>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</si>
  <si>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</si>
  <si>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</si>
  <si>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</si>
  <si>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</si>
  <si>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</si>
  <si>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</si>
  <si>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</si>
  <si>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</si>
  <si>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</si>
  <si>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</si>
  <si>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</si>
  <si>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</si>
  <si>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</si>
  <si>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</si>
  <si>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</si>
  <si>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</si>
  <si>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</si>
  <si>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</si>
  <si>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</si>
  <si>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</si>
  <si>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</si>
  <si>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</si>
  <si>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</si>
  <si>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</si>
  <si>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</si>
  <si>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</si>
  <si>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</si>
  <si>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</si>
  <si>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</si>
  <si>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</si>
  <si>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</si>
  <si>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</si>
  <si>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</si>
  <si>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</si>
  <si>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</si>
  <si>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</si>
  <si>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</si>
  <si>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</si>
  <si>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</si>
  <si>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</si>
  <si>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</si>
  <si>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</si>
  <si>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</si>
  <si>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</si>
  <si>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</si>
  <si>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</si>
  <si>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</si>
  <si>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</si>
  <si>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</si>
  <si>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</si>
  <si>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</si>
  <si>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</si>
  <si>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</si>
  <si>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</si>
  <si>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</si>
  <si>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</si>
  <si>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</si>
  <si>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</si>
  <si>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</si>
  <si>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</si>
  <si>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</si>
  <si>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</si>
  <si>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</si>
  <si>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</si>
  <si>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</si>
  <si>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</si>
  <si>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</si>
  <si>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</si>
  <si>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</si>
  <si>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</si>
  <si>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</si>
  <si>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</si>
  <si>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</si>
  <si>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</si>
  <si>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</si>
  <si>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</si>
  <si>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</si>
  <si>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</si>
  <si>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</si>
  <si>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</si>
  <si>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</si>
  <si>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</si>
  <si>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</si>
  <si>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</si>
  <si>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</si>
  <si>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</si>
  <si>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</si>
  <si>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</si>
  <si>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</si>
  <si>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</si>
  <si>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</si>
  <si>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</si>
  <si>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</si>
  <si>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</si>
  <si>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</si>
  <si>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</si>
  <si>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</si>
  <si>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</si>
  <si>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</si>
  <si>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</si>
  <si>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</si>
  <si>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</si>
  <si>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</si>
  <si>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</si>
  <si>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</si>
  <si>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</si>
  <si>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</si>
  <si>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</si>
  <si>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</si>
  <si>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</si>
  <si>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</si>
  <si>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</si>
  <si>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</si>
  <si>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</si>
  <si>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</si>
  <si>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</si>
  <si>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</si>
  <si>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</si>
  <si>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</si>
  <si>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</si>
  <si>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</si>
  <si>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</si>
  <si>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</si>
  <si>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</si>
  <si>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</si>
  <si>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</si>
  <si>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</si>
  <si>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</si>
  <si>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</si>
  <si>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</si>
  <si>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</si>
  <si>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</si>
  <si>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</si>
  <si>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</si>
  <si>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</si>
  <si>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</si>
  <si>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</si>
  <si>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</si>
  <si>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</si>
  <si>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</si>
  <si>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</si>
  <si>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</si>
  <si>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</si>
  <si>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</si>
  <si>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</si>
  <si>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</si>
  <si>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</si>
  <si>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</si>
  <si>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</si>
  <si>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</si>
  <si>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</si>
  <si>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</si>
  <si>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</si>
  <si>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</si>
  <si>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</si>
  <si>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</si>
  <si>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</si>
  <si>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</si>
  <si>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</si>
  <si>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</si>
  <si>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</si>
  <si>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</si>
  <si>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</si>
  <si>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</si>
  <si>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</si>
  <si>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</si>
  <si>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</si>
  <si>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</si>
  <si>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</si>
  <si>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</si>
  <si>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</si>
  <si>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</si>
  <si>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</si>
  <si>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</si>
  <si>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</si>
  <si>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</si>
  <si>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</si>
  <si>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</si>
  <si>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</si>
  <si>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</si>
  <si>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</si>
  <si>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</si>
  <si>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</si>
  <si>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</si>
  <si>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</si>
  <si>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</si>
  <si>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</si>
  <si>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</si>
  <si>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</si>
  <si>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</si>
  <si>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</si>
  <si>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</si>
  <si>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</si>
  <si>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</si>
  <si>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</si>
  <si>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</si>
  <si>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</si>
  <si>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</si>
  <si>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</si>
  <si>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</si>
  <si>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</si>
  <si>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</si>
  <si>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</si>
  <si>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</si>
  <si>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</si>
  <si>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</si>
  <si>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</si>
  <si>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</si>
  <si>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</si>
  <si>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</si>
  <si>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</si>
  <si>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</si>
  <si>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</si>
  <si>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</si>
  <si>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</si>
  <si>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</si>
  <si>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</si>
  <si>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</si>
  <si>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</si>
  <si>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</si>
  <si>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</si>
  <si>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</si>
  <si>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</si>
  <si>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</si>
  <si>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</si>
  <si>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</si>
  <si>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</si>
  <si>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</si>
  <si>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</si>
  <si>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</si>
  <si>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</si>
  <si>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</si>
  <si>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</si>
  <si>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</si>
  <si>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</si>
  <si>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</si>
  <si>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</si>
  <si>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</si>
  <si>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</si>
  <si>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</si>
  <si>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</si>
  <si>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</si>
  <si>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</si>
  <si>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</si>
  <si>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</si>
  <si>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</si>
  <si>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</si>
  <si>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</si>
  <si>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</si>
  <si>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</si>
  <si>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</si>
  <si>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</si>
  <si>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</si>
  <si>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</si>
  <si>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</si>
  <si>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</si>
  <si>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</si>
  <si>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</si>
  <si>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</si>
  <si>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</si>
  <si>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</si>
  <si>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</si>
  <si>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</si>
  <si>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</si>
  <si>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</si>
  <si>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</si>
  <si>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</si>
  <si>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</si>
  <si>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</si>
  <si>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</si>
  <si>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</si>
  <si>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</si>
  <si>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</si>
  <si>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</si>
  <si>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</si>
  <si>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</si>
  <si>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</si>
  <si>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</si>
  <si>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</si>
  <si>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</si>
  <si>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</si>
  <si>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</si>
  <si>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</si>
  <si>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</si>
  <si>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</si>
  <si>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</si>
  <si>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</si>
  <si>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</si>
  <si>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</si>
  <si>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</si>
  <si>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</si>
  <si>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</si>
  <si>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</si>
  <si>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</si>
  <si>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</si>
  <si>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</si>
  <si>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</si>
  <si>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</si>
  <si>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</si>
  <si>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</si>
  <si>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</si>
  <si>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</si>
  <si>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</si>
  <si>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</si>
  <si>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</si>
  <si>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</si>
  <si>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</si>
  <si>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</si>
  <si>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</si>
  <si>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</si>
  <si>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</si>
  <si>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</si>
  <si>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</si>
  <si>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</si>
  <si>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</si>
  <si>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</si>
  <si>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</si>
  <si>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</si>
  <si>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</si>
  <si>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</si>
  <si>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</si>
  <si>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</si>
  <si>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</si>
  <si>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</si>
  <si>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</si>
  <si>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</si>
  <si>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</si>
  <si>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</si>
  <si>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</si>
  <si>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</si>
  <si>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</si>
  <si>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</si>
  <si>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</si>
  <si>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</si>
  <si>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</si>
  <si>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</si>
  <si>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</si>
  <si>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</si>
  <si>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</si>
  <si>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</si>
  <si>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</si>
  <si>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</si>
  <si>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</si>
  <si>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</si>
  <si>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</si>
  <si>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</si>
  <si>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</si>
  <si>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</si>
  <si>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</si>
  <si>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</si>
  <si>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</si>
  <si>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</si>
  <si>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</si>
  <si>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</si>
  <si>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</si>
  <si>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</si>
  <si>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</si>
  <si>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</si>
  <si>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</si>
  <si>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</si>
  <si>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</si>
  <si>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</si>
  <si>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</si>
  <si>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</si>
  <si>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</si>
  <si>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</si>
  <si>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</si>
  <si>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</si>
  <si>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</si>
  <si>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</si>
  <si>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</si>
  <si>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</si>
  <si>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</si>
  <si>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</si>
  <si>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</si>
  <si>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</si>
  <si>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</si>
  <si>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</si>
  <si>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</si>
  <si>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</si>
  <si>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</si>
  <si>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</si>
  <si>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</si>
  <si>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</si>
  <si>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</si>
  <si>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</si>
  <si>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</si>
  <si>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</si>
  <si>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</si>
  <si>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</si>
  <si>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</si>
  <si>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</si>
  <si>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</si>
  <si>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</si>
  <si>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</si>
  <si>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</si>
  <si>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</si>
  <si>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</si>
  <si>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</si>
  <si>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</si>
  <si>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</si>
  <si>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</si>
  <si>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</si>
  <si>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</si>
  <si>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</si>
  <si>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</si>
  <si>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</si>
  <si>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</si>
  <si>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</si>
  <si>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</si>
  <si>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</si>
  <si>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</si>
  <si>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</si>
  <si>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</si>
  <si>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</si>
  <si>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</si>
  <si>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</si>
  <si>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</si>
  <si>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</si>
  <si>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</si>
  <si>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</si>
  <si>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</si>
  <si>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</si>
  <si>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</si>
  <si>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</si>
  <si>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</si>
  <si>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</si>
  <si>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</si>
  <si>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</si>
  <si>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</si>
  <si>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</si>
  <si>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</si>
  <si>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</si>
  <si>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</si>
  <si>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</si>
  <si>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</si>
  <si>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</si>
  <si>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</si>
  <si>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</si>
  <si>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</si>
  <si>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</si>
  <si>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</si>
  <si>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</si>
  <si>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</si>
  <si>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</si>
  <si>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</si>
  <si>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</si>
  <si>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</si>
  <si>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</si>
  <si>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</si>
  <si>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</si>
  <si>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</si>
  <si>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</si>
  <si>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</si>
  <si>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</si>
  <si>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</si>
  <si>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</si>
  <si>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</si>
  <si>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</si>
  <si>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</si>
  <si>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</si>
  <si>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</si>
  <si>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</si>
  <si>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</si>
  <si>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</si>
  <si>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</si>
  <si>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</si>
  <si>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</si>
  <si>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</si>
  <si>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</si>
  <si>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</si>
  <si>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</si>
  <si>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</si>
  <si>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</si>
  <si>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</si>
  <si>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</si>
  <si>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</si>
  <si>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</si>
  <si>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</si>
  <si>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</si>
  <si>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</si>
  <si>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</si>
  <si>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</si>
  <si>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</si>
  <si>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</si>
  <si>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</si>
  <si>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</si>
  <si>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</si>
  <si>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</si>
  <si>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</si>
  <si>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</si>
  <si>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</si>
  <si>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</si>
  <si>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</si>
  <si>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</si>
  <si>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</si>
  <si>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</si>
  <si>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</si>
  <si>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</si>
  <si>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</si>
  <si>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</si>
  <si>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</si>
  <si>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</si>
  <si>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</si>
  <si>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</si>
  <si>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</si>
  <si>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</si>
  <si>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</si>
  <si>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</si>
  <si>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</si>
  <si>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</si>
  <si>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</si>
  <si>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</si>
  <si>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</si>
  <si>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</si>
  <si>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</si>
  <si>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</si>
  <si>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</si>
  <si>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</si>
  <si>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</si>
  <si>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</si>
  <si>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</si>
  <si>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</si>
  <si>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</si>
  <si>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</si>
  <si>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</si>
  <si>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</si>
  <si>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</si>
  <si>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</si>
  <si>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</si>
  <si>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</si>
  <si>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</si>
  <si>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</si>
  <si>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</si>
  <si>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</si>
  <si>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</si>
  <si>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</si>
  <si>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</si>
  <si>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</si>
  <si>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</si>
  <si>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</si>
  <si>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</si>
  <si>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</si>
  <si>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</si>
  <si>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</si>
  <si>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</si>
  <si>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</si>
  <si>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</si>
  <si>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</si>
  <si>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</si>
  <si>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</si>
  <si>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</si>
  <si>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</si>
  <si>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</si>
  <si>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</si>
  <si>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</si>
  <si>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</si>
  <si>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</si>
  <si>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</si>
  <si>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</si>
  <si>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</si>
  <si>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</si>
  <si>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</si>
  <si>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</si>
  <si>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</si>
  <si>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</si>
  <si>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</si>
  <si>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</si>
  <si>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</si>
  <si>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</si>
  <si>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</si>
  <si>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</si>
  <si>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</si>
  <si>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</si>
  <si>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</si>
  <si>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</si>
  <si>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</si>
  <si>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</si>
  <si>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</si>
  <si>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</si>
  <si>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</si>
  <si>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</si>
  <si>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</si>
  <si>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</si>
  <si>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</si>
  <si>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</si>
  <si>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</si>
  <si>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</si>
  <si>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</si>
  <si>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</si>
  <si>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</si>
  <si>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</si>
  <si>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</si>
  <si>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</si>
  <si>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</si>
  <si>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</si>
  <si>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</si>
  <si>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</si>
  <si>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</si>
  <si>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</si>
  <si>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</si>
  <si>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</si>
  <si>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</si>
  <si>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</si>
  <si>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</si>
  <si>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</si>
  <si>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</si>
  <si>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</si>
  <si>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</si>
  <si>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</si>
  <si>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</si>
  <si>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</si>
  <si>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</si>
  <si>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</si>
  <si>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</si>
  <si>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</si>
  <si>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</si>
  <si>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</si>
  <si>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</si>
  <si>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</si>
  <si>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</si>
  <si>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</si>
  <si>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</si>
  <si>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</si>
  <si>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</si>
  <si>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</si>
  <si>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</si>
  <si>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</si>
  <si>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</si>
  <si>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</si>
  <si>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</si>
  <si>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</si>
  <si>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</si>
  <si>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</si>
  <si>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</si>
  <si>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</si>
  <si>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</si>
  <si>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</si>
  <si>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</si>
  <si>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</si>
  <si>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</si>
  <si>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</si>
  <si>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</si>
  <si>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</si>
  <si>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</si>
  <si>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</si>
  <si>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</si>
  <si>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</si>
  <si>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</si>
  <si>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</si>
  <si>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</si>
  <si>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</si>
  <si>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</si>
  <si>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</si>
  <si>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</si>
  <si>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</si>
  <si>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</si>
  <si>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</si>
  <si>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</si>
  <si>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</si>
  <si>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</si>
  <si>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</si>
  <si>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</si>
  <si>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</si>
  <si>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</si>
  <si>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</si>
  <si>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</si>
  <si>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</si>
  <si>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Wogelius</t>
  </si>
  <si>
    <t>Roy</t>
  </si>
  <si>
    <t>University of Manchester</t>
  </si>
  <si>
    <t>Oxford Road</t>
  </si>
  <si>
    <t>SEAES, Williamson Building</t>
  </si>
  <si>
    <t>roy.wogelius@manchester.ac.uk</t>
  </si>
  <si>
    <t>Manchester</t>
  </si>
  <si>
    <t>M20 4QE</t>
  </si>
  <si>
    <t>United Kingdom</t>
  </si>
  <si>
    <t>44-161-275-3841</t>
  </si>
  <si>
    <t>Proposal 3265</t>
  </si>
  <si>
    <t>2-Jan-2012</t>
  </si>
  <si>
    <t>AVV1</t>
  </si>
  <si>
    <t>AVV2</t>
  </si>
  <si>
    <t>AVV3</t>
  </si>
  <si>
    <t>AVV4</t>
  </si>
  <si>
    <t>AVV5</t>
  </si>
  <si>
    <t>AVV6</t>
  </si>
  <si>
    <t>Beam line 11-2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</si>
</sst>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15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y Wogelius" refreshedDate="40910.908384722221" createdVersion="3" refreshedVersion="3" minRefreshableVersion="3" recordCount="185">
  <cacheSource type="worksheet">
    <worksheetSource name="Table5"/>
  </cacheSource>
  <cacheFields count="10">
    <cacheField name="Sample Number" numFmtId="0">
      <sharedItems containsBlank="1"/>
    </cacheField>
    <cacheField name="Nuclide" numFmtId="0">
      <sharedItems containsBlank="1" count="24">
        <s v="U-Nat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8.0000000000000007E-5" maxValue="8.0000000000000004E-4"/>
    </cacheField>
    <cacheField name="Activity (Bq)" numFmtId="11">
      <sharedItems containsMixedTypes="1" containsNumber="1" minValue="2.0133974464" maxValue="20.133974464000001"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 containsMixedTypes="1" containsNumber="1" minValue="5.4416147199999997E-11" maxValue="5.4416147200000003E-1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AVV1"/>
    <x v="0"/>
    <n v="8.0000000000000004E-4"/>
    <n v="20.133974464000001"/>
    <m/>
    <m/>
    <m/>
    <m/>
    <m/>
    <n v="5.4416147200000003E-10"/>
  </r>
  <r>
    <s v="AVV2"/>
    <x v="0"/>
    <n v="8.0000000000000004E-4"/>
    <n v="20.133974464000001"/>
    <m/>
    <m/>
    <m/>
    <m/>
    <m/>
    <n v="5.4416147200000003E-10"/>
  </r>
  <r>
    <s v="AVV3"/>
    <x v="0"/>
    <n v="8.0000000000000004E-4"/>
    <n v="20.133974464000001"/>
    <m/>
    <m/>
    <m/>
    <m/>
    <m/>
    <n v="5.4416147200000003E-10"/>
  </r>
  <r>
    <s v="AVV4"/>
    <x v="0"/>
    <n v="8.0000000000000007E-5"/>
    <n v="2.0133974464"/>
    <m/>
    <m/>
    <m/>
    <m/>
    <m/>
    <n v="5.4416147199999997E-11"/>
  </r>
  <r>
    <s v="AVV5"/>
    <x v="0"/>
    <n v="8.0000000000000007E-5"/>
    <n v="2.0133974464"/>
    <m/>
    <m/>
    <m/>
    <m/>
    <m/>
    <n v="5.4416147199999997E-11"/>
  </r>
  <r>
    <s v="AVV6"/>
    <x v="0"/>
    <n v="8.0000000000000007E-5"/>
    <n v="2.0133974464"/>
    <m/>
    <m/>
    <m/>
    <m/>
    <m/>
    <n v="5.4416147199999997E-11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  <r>
    <m/>
    <x v="1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7" firstHeaderRow="1" firstDataRow="2" firstDataCol="1"/>
  <pivotFields count="10">
    <pivotField showAll="0"/>
    <pivotField axis="axisRow" showAll="0">
      <items count="25">
        <item m="1" x="21"/>
        <item m="1" x="23"/>
        <item m="1" x="18"/>
        <item m="1" x="20"/>
        <item m="1" x="4"/>
        <item m="1" x="9"/>
        <item m="1" x="16"/>
        <item m="1" x="17"/>
        <item m="1" x="2"/>
        <item m="1" x="14"/>
        <item m="1" x="7"/>
        <item m="1" x="19"/>
        <item m="1" x="22"/>
        <item m="1" x="8"/>
        <item m="1" x="10"/>
        <item m="1" x="11"/>
        <item m="1" x="6"/>
        <item m="1" x="12"/>
        <item m="1" x="13"/>
        <item m="1" x="3"/>
        <item m="1" x="15"/>
        <item x="1"/>
        <item m="1" x="5"/>
        <item x="0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3">
    <i>
      <x v="21"/>
    </i>
    <i>
      <x v="2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G11" sqref="G11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880</v>
      </c>
    </row>
    <row r="3" spans="1:3">
      <c r="A3" s="17" t="s">
        <v>9</v>
      </c>
      <c r="B3" s="11" t="s">
        <v>881</v>
      </c>
    </row>
    <row r="4" spans="1:3">
      <c r="A4" s="17" t="s">
        <v>12</v>
      </c>
      <c r="B4" s="11" t="s">
        <v>882</v>
      </c>
    </row>
    <row r="5" spans="1:3">
      <c r="A5" s="17" t="s">
        <v>10</v>
      </c>
      <c r="B5" s="11" t="s">
        <v>884</v>
      </c>
      <c r="C5" s="9" t="s">
        <v>875</v>
      </c>
    </row>
    <row r="6" spans="1:3">
      <c r="A6" s="17" t="s">
        <v>11</v>
      </c>
      <c r="B6" s="11" t="s">
        <v>883</v>
      </c>
    </row>
    <row r="7" spans="1:3">
      <c r="A7" s="17" t="s">
        <v>879</v>
      </c>
      <c r="B7" s="11" t="s">
        <v>885</v>
      </c>
    </row>
    <row r="8" spans="1:3">
      <c r="A8" s="17" t="s">
        <v>13</v>
      </c>
      <c r="B8" s="11" t="s">
        <v>886</v>
      </c>
    </row>
    <row r="9" spans="1:3">
      <c r="A9" s="17" t="s">
        <v>14</v>
      </c>
      <c r="B9" s="11"/>
    </row>
    <row r="10" spans="1:3">
      <c r="A10" s="17" t="s">
        <v>15</v>
      </c>
      <c r="B10" s="11" t="s">
        <v>887</v>
      </c>
    </row>
    <row r="11" spans="1:3">
      <c r="A11" s="17" t="s">
        <v>809</v>
      </c>
      <c r="B11" s="11" t="s">
        <v>888</v>
      </c>
    </row>
    <row r="12" spans="1:3">
      <c r="A12" s="17" t="s">
        <v>26</v>
      </c>
      <c r="B12" s="22" t="s">
        <v>889</v>
      </c>
    </row>
    <row r="13" spans="1:3">
      <c r="A13" s="17" t="s">
        <v>839</v>
      </c>
      <c r="B13" s="12" t="s">
        <v>890</v>
      </c>
    </row>
    <row r="14" spans="1:3">
      <c r="A14" s="17" t="s">
        <v>16</v>
      </c>
      <c r="B14" s="39" t="s">
        <v>891</v>
      </c>
    </row>
    <row r="15" spans="1:3">
      <c r="A15" s="17" t="s">
        <v>41</v>
      </c>
      <c r="B15" s="12" t="s">
        <v>898</v>
      </c>
      <c r="C15" s="9" t="s">
        <v>854</v>
      </c>
    </row>
    <row r="16" spans="1:3">
      <c r="A16" s="17" t="s">
        <v>40</v>
      </c>
      <c r="B16" s="13">
        <v>40935</v>
      </c>
      <c r="C16" s="9" t="s">
        <v>854</v>
      </c>
    </row>
    <row r="17" spans="1:34">
      <c r="A17" s="17" t="s">
        <v>811</v>
      </c>
      <c r="B17" s="40">
        <v>40938</v>
      </c>
      <c r="C17" s="9" t="s">
        <v>853</v>
      </c>
    </row>
    <row r="18" spans="1:34">
      <c r="A18" s="17" t="s">
        <v>42</v>
      </c>
      <c r="B18" s="11"/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1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 t="s">
        <v>892</v>
      </c>
      <c r="B24" s="9" t="s">
        <v>849</v>
      </c>
      <c r="C24" s="18">
        <v>8.0000000000000004E-4</v>
      </c>
      <c r="D24" s="30">
        <f>IF(Table5[[#This Row],[Mass (g)]]="","",Table5[[#This Row],[Mass (g)]]*VLOOKUP(Table5[[#This Row],[Nuclide]],Doedata,4)*37000000000)</f>
        <v>20.133974464000001</v>
      </c>
      <c r="E24" s="10" t="s">
        <v>30</v>
      </c>
      <c r="F24" s="10" t="s">
        <v>823</v>
      </c>
      <c r="G24" s="10">
        <v>30</v>
      </c>
      <c r="H24" s="10" t="s">
        <v>832</v>
      </c>
      <c r="I24" s="10">
        <v>1</v>
      </c>
      <c r="J24" s="26">
        <f>IF(Table5[[#This Row],[Activity (Bq)]]="","",Table5[[#This Row],[Activity (Bq)]]/37000000000)</f>
        <v>5.4416147200000003E-10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 t="s">
        <v>893</v>
      </c>
      <c r="B25" s="9" t="s">
        <v>849</v>
      </c>
      <c r="C25" s="18">
        <v>8.0000000000000004E-4</v>
      </c>
      <c r="D25" s="30">
        <f>IF(Table5[[#This Row],[Mass (g)]]="","",Table5[[#This Row],[Mass (g)]]*VLOOKUP(Table5[[#This Row],[Nuclide]],Doedata,4)*37000000000)</f>
        <v>20.133974464000001</v>
      </c>
      <c r="E25" s="10" t="s">
        <v>30</v>
      </c>
      <c r="F25" s="10" t="s">
        <v>823</v>
      </c>
      <c r="G25" s="10">
        <v>30</v>
      </c>
      <c r="H25" s="10" t="s">
        <v>832</v>
      </c>
      <c r="I25" s="10">
        <v>1</v>
      </c>
      <c r="J25" s="26">
        <f>IF(Table5[[#This Row],[Activity (Bq)]]="","",Table5[[#This Row],[Activity (Bq)]]/37000000000)</f>
        <v>5.4416147200000003E-10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 t="s">
        <v>894</v>
      </c>
      <c r="B26" s="9" t="s">
        <v>849</v>
      </c>
      <c r="C26" s="18">
        <v>8.0000000000000004E-4</v>
      </c>
      <c r="D26" s="30">
        <f>IF(Table5[[#This Row],[Mass (g)]]="","",Table5[[#This Row],[Mass (g)]]*VLOOKUP(Table5[[#This Row],[Nuclide]],Doedata,4)*37000000000)</f>
        <v>20.133974464000001</v>
      </c>
      <c r="E26" s="10" t="s">
        <v>30</v>
      </c>
      <c r="F26" s="10" t="s">
        <v>823</v>
      </c>
      <c r="G26" s="10">
        <v>30</v>
      </c>
      <c r="H26" s="10" t="s">
        <v>832</v>
      </c>
      <c r="I26" s="10">
        <v>1</v>
      </c>
      <c r="J26" s="26">
        <f>IF(Table5[[#This Row],[Activity (Bq)]]="","",Table5[[#This Row],[Activity (Bq)]]/37000000000)</f>
        <v>5.4416147200000003E-10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 t="s">
        <v>895</v>
      </c>
      <c r="B27" s="9" t="s">
        <v>849</v>
      </c>
      <c r="C27" s="18">
        <v>8.0000000000000007E-5</v>
      </c>
      <c r="D27" s="30">
        <f>IF(Table5[[#This Row],[Mass (g)]]="","",Table5[[#This Row],[Mass (g)]]*VLOOKUP(Table5[[#This Row],[Nuclide]],Doedata,4)*37000000000)</f>
        <v>2.0133974464</v>
      </c>
      <c r="E27" s="10" t="s">
        <v>30</v>
      </c>
      <c r="F27" s="10" t="s">
        <v>823</v>
      </c>
      <c r="G27" s="10">
        <v>30</v>
      </c>
      <c r="H27" s="10" t="s">
        <v>832</v>
      </c>
      <c r="I27" s="10">
        <v>1</v>
      </c>
      <c r="J27" s="26">
        <f>IF(Table5[[#This Row],[Activity (Bq)]]="","",Table5[[#This Row],[Activity (Bq)]]/37000000000)</f>
        <v>5.4416147199999997E-11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 t="s">
        <v>896</v>
      </c>
      <c r="B28" s="9" t="s">
        <v>849</v>
      </c>
      <c r="C28" s="18">
        <v>8.0000000000000007E-5</v>
      </c>
      <c r="D28" s="30">
        <f>IF(Table5[[#This Row],[Mass (g)]]="","",Table5[[#This Row],[Mass (g)]]*VLOOKUP(Table5[[#This Row],[Nuclide]],Doedata,4)*37000000000)</f>
        <v>2.0133974464</v>
      </c>
      <c r="E28" s="10" t="s">
        <v>30</v>
      </c>
      <c r="F28" s="10" t="s">
        <v>823</v>
      </c>
      <c r="G28" s="10">
        <v>30</v>
      </c>
      <c r="H28" s="10" t="s">
        <v>832</v>
      </c>
      <c r="I28" s="10">
        <v>1</v>
      </c>
      <c r="J28" s="26">
        <f>IF(Table5[[#This Row],[Activity (Bq)]]="","",Table5[[#This Row],[Activity (Bq)]]/37000000000)</f>
        <v>5.4416147199999997E-11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 t="s">
        <v>897</v>
      </c>
      <c r="B29" s="9" t="s">
        <v>849</v>
      </c>
      <c r="C29" s="18">
        <v>8.0000000000000007E-5</v>
      </c>
      <c r="D29" s="30">
        <f>IF(Table5[[#This Row],[Mass (g)]]="","",Table5[[#This Row],[Mass (g)]]*VLOOKUP(Table5[[#This Row],[Nuclide]],Doedata,4)*37000000000)</f>
        <v>2.0133974464</v>
      </c>
      <c r="E29" s="10" t="s">
        <v>30</v>
      </c>
      <c r="F29" s="10" t="s">
        <v>823</v>
      </c>
      <c r="G29" s="10">
        <v>30</v>
      </c>
      <c r="H29" s="10" t="s">
        <v>832</v>
      </c>
      <c r="I29" s="10">
        <v>1</v>
      </c>
      <c r="J29" s="26">
        <f>IF(Table5[[#This Row],[Activity (Bq)]]="","",Table5[[#This Row],[Activity (Bq)]]/37000000000)</f>
        <v>5.4416147199999997E-11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7"/>
  <sheetViews>
    <sheetView workbookViewId="0">
      <selection activeCell="D6" sqref="D6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842</v>
      </c>
      <c r="B5" s="19"/>
      <c r="C5" s="19">
        <v>0</v>
      </c>
      <c r="D5" s="19">
        <v>0</v>
      </c>
    </row>
    <row r="6" spans="1:4">
      <c r="A6" s="25" t="s">
        <v>849</v>
      </c>
      <c r="B6" s="19">
        <v>2.6400000000000009E-3</v>
      </c>
      <c r="C6" s="19">
        <v>66.442115731200005</v>
      </c>
      <c r="D6" s="19">
        <v>1.7957328576000001E-9</v>
      </c>
    </row>
    <row r="7" spans="1:4">
      <c r="A7" s="25" t="s">
        <v>843</v>
      </c>
      <c r="B7" s="19">
        <v>2.6400000000000009E-3</v>
      </c>
      <c r="C7" s="19">
        <v>66.442115731200005</v>
      </c>
      <c r="D7" s="19">
        <v>1.7957328576000001E-9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B703" sqref="B703"/>
    </sheetView>
  </sheetViews>
  <sheetFormatPr defaultColWidth="9.140625" defaultRowHeight="1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Roy Wogelius</cp:lastModifiedBy>
  <cp:lastPrinted>2010-11-18T22:52:38Z</cp:lastPrinted>
  <dcterms:created xsi:type="dcterms:W3CDTF">2010-11-12T20:51:00Z</dcterms:created>
  <dcterms:modified xsi:type="dcterms:W3CDTF">2012-01-02T21:52:55Z</dcterms:modified>
</cp:coreProperties>
</file>