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3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<sst xmlns="http://schemas.openxmlformats.org/spreadsheetml/2006/main" count="3263" uniqueCount="895">
  <si>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</si>
  <si>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</si>
  <si>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</si>
  <si>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</si>
  <si>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</si>
  <si>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</si>
  <si>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</si>
  <si>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</si>
  <si>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</si>
  <si>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</si>
  <si>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</si>
  <si>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</si>
  <si>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</si>
  <si>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</si>
  <si>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</si>
  <si>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</si>
  <si>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</si>
  <si>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</si>
  <si>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</si>
  <si>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</si>
  <si>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</si>
  <si>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</si>
  <si>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</si>
  <si>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</si>
  <si>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</si>
  <si>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</si>
  <si>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</si>
  <si>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</si>
  <si>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</si>
  <si>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</si>
  <si>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</si>
  <si>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</si>
  <si>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</si>
  <si>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</si>
  <si>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</si>
  <si>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</si>
  <si>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</si>
  <si>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</si>
  <si>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</si>
  <si>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</si>
  <si>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</si>
  <si>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</si>
  <si>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</si>
  <si>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</si>
  <si>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</si>
  <si>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</si>
  <si>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</si>
  <si>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</si>
  <si>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</si>
  <si>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</si>
  <si>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</si>
  <si>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</si>
  <si>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</si>
  <si>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</si>
  <si>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</si>
  <si>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</si>
  <si>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</si>
  <si>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</si>
  <si>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</si>
  <si>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</si>
  <si>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</si>
  <si>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</si>
  <si>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</si>
  <si>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</si>
  <si>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</si>
  <si>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</si>
  <si>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</si>
  <si>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</si>
  <si>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</si>
  <si>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</si>
  <si>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</si>
  <si>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</si>
  <si>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</si>
  <si>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</si>
  <si>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</si>
  <si>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</si>
  <si>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</si>
  <si>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</si>
  <si>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</si>
  <si>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</si>
  <si>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</si>
  <si>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</si>
  <si>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</si>
  <si>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</si>
  <si>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</si>
  <si>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</si>
  <si>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</si>
  <si>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</si>
  <si>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</si>
  <si>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</si>
  <si>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</si>
  <si>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</si>
  <si>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</si>
  <si>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</si>
  <si>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</si>
  <si>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</si>
  <si>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</si>
  <si>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</si>
  <si>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</si>
  <si>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</si>
  <si>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</si>
  <si>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</si>
  <si>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</si>
  <si>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</si>
  <si>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</si>
  <si>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</si>
  <si>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</si>
  <si>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</si>
  <si>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</si>
  <si>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</si>
  <si>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</si>
  <si>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</si>
  <si>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</si>
  <si>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</si>
  <si>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</si>
  <si>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</si>
  <si>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</si>
  <si>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</si>
  <si>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</si>
  <si>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</si>
  <si>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</si>
  <si>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</si>
  <si>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</si>
  <si>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</si>
  <si>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</si>
  <si>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</si>
  <si>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</si>
  <si>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</si>
  <si>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</si>
  <si>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</si>
  <si>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</si>
  <si>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</si>
  <si>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</si>
  <si>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</si>
  <si>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</si>
  <si>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</si>
  <si>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</si>
  <si>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</si>
  <si>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</si>
  <si>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</si>
  <si>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</si>
  <si>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</si>
  <si>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</si>
  <si>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</si>
  <si>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</si>
  <si>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</si>
  <si>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</si>
  <si>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</si>
  <si>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</si>
  <si>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</si>
  <si>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</si>
  <si>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</si>
  <si>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</si>
  <si>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</si>
  <si>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</si>
  <si>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</si>
  <si>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</si>
  <si>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</si>
  <si>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</si>
  <si>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</si>
  <si>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</si>
  <si>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</si>
  <si>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</si>
  <si>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</si>
  <si>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</si>
  <si>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</si>
  <si>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</si>
  <si>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</si>
  <si>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</si>
  <si>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</si>
  <si>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</si>
  <si>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</si>
  <si>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</si>
  <si>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</si>
  <si>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</si>
  <si>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</si>
  <si>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</si>
  <si>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</si>
  <si>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</si>
  <si>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</si>
  <si>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</si>
  <si>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</si>
  <si>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</si>
  <si>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</si>
  <si>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</si>
  <si>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</si>
  <si>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</si>
  <si>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</si>
  <si>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</si>
  <si>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</si>
  <si>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</si>
  <si>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</si>
  <si>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</si>
  <si>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</si>
  <si>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</si>
  <si>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</si>
  <si>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</si>
  <si>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</si>
  <si>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</si>
  <si>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</si>
  <si>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</si>
  <si>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</si>
  <si>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</si>
  <si>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</si>
  <si>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</si>
  <si>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</si>
  <si>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</si>
  <si>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</si>
  <si>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</si>
  <si>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</si>
  <si>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</si>
  <si>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</si>
  <si>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</si>
  <si>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</si>
  <si>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</si>
  <si>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</si>
  <si>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</si>
  <si>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</si>
  <si>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</si>
  <si>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</si>
  <si>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</si>
  <si>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</si>
  <si>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</si>
  <si>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</si>
  <si>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</si>
  <si>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</si>
  <si>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</si>
  <si>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</si>
  <si>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</si>
  <si>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</si>
  <si>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</si>
  <si>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</si>
  <si>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</si>
  <si>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</si>
  <si>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</si>
  <si>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</si>
  <si>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</si>
  <si>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</si>
  <si>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</si>
  <si>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</si>
  <si>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</si>
  <si>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</si>
  <si>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</si>
  <si>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</si>
  <si>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</si>
  <si>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</si>
  <si>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</si>
  <si>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</si>
  <si>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</si>
  <si>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</si>
  <si>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</si>
  <si>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</si>
  <si>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</si>
  <si>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</si>
  <si>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</si>
  <si>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</si>
  <si>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</si>
  <si>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</si>
  <si>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</si>
  <si>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</si>
  <si>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</si>
  <si>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</si>
  <si>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</si>
  <si>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</si>
  <si>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</si>
  <si>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</si>
  <si>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</si>
  <si>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</si>
  <si>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</si>
  <si>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</si>
  <si>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</si>
  <si>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</si>
  <si>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</si>
  <si>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</si>
  <si>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</si>
  <si>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</si>
  <si>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</si>
  <si>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</si>
  <si>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</si>
  <si>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</si>
  <si>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</si>
  <si>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</si>
  <si>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</si>
  <si>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</si>
  <si>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</si>
  <si>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</si>
  <si>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</si>
  <si>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</si>
  <si>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</si>
  <si>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</si>
  <si>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</si>
  <si>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</si>
  <si>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</si>
  <si>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</si>
  <si>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</si>
  <si>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</si>
  <si>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</si>
  <si>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</si>
  <si>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</si>
  <si>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</si>
  <si>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</si>
  <si>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</si>
  <si>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</si>
  <si>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</si>
  <si>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</si>
  <si>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</si>
  <si>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</si>
  <si>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</si>
  <si>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</si>
  <si>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</si>
  <si>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</si>
  <si>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</si>
  <si>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</si>
  <si>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</si>
  <si>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</si>
  <si>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</si>
  <si>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</si>
  <si>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</si>
  <si>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</si>
  <si>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</si>
  <si>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</si>
  <si>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</si>
  <si>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</si>
  <si>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</si>
  <si>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</si>
  <si>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</si>
  <si>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</si>
  <si>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</si>
  <si>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</si>
  <si>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</si>
  <si>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</si>
  <si>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</si>
  <si>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</si>
  <si>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</si>
  <si>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</si>
  <si>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</si>
  <si>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</si>
  <si>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</si>
  <si>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</si>
  <si>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</si>
  <si>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</si>
  <si>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</si>
  <si>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</si>
  <si>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</si>
  <si>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</si>
  <si>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</si>
  <si>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</si>
  <si>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</si>
  <si>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</si>
  <si>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</si>
  <si>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</si>
  <si>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</si>
  <si>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</si>
  <si>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</si>
  <si>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</si>
  <si>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</si>
  <si>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</si>
  <si>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</si>
  <si>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</si>
  <si>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</si>
  <si>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</si>
  <si>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</si>
  <si>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</si>
  <si>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</si>
  <si>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</si>
  <si>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</si>
  <si>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</si>
  <si>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</si>
  <si>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</si>
  <si>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</si>
  <si>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</si>
  <si>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</si>
  <si>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</si>
  <si>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</si>
  <si>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</si>
  <si>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</si>
  <si>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</si>
  <si>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</si>
  <si>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</si>
  <si>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</si>
  <si>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</si>
  <si>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</si>
  <si>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</si>
  <si>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</si>
  <si>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</si>
  <si>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</si>
  <si>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</si>
  <si>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</si>
  <si>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</si>
  <si>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</si>
  <si>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</si>
  <si>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</si>
  <si>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</si>
  <si>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</si>
  <si>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</si>
  <si>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</si>
  <si>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</si>
  <si>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</si>
  <si>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</si>
  <si>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</si>
  <si>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</si>
  <si>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</si>
  <si>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</si>
  <si>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</si>
  <si>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</si>
  <si>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</si>
  <si>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</si>
  <si>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</si>
  <si>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</si>
  <si>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</si>
  <si>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</si>
  <si>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</si>
  <si>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</si>
  <si>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</si>
  <si>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</si>
  <si>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</si>
  <si>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</si>
  <si>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</si>
  <si>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</si>
  <si>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</si>
  <si>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</si>
  <si>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</si>
  <si>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</si>
  <si>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</si>
  <si>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</si>
  <si>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</si>
  <si>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</si>
  <si>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</si>
  <si>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</si>
  <si>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</si>
  <si>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</si>
  <si>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</si>
  <si>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</si>
  <si>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</si>
  <si>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</si>
  <si>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</si>
  <si>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</si>
  <si>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</si>
  <si>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</si>
  <si>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</si>
  <si>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</si>
  <si>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</si>
  <si>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</si>
  <si>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</si>
  <si>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</si>
  <si>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</si>
  <si>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</si>
  <si>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</si>
  <si>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</si>
  <si>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</si>
  <si>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</si>
  <si>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</si>
  <si>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</si>
  <si>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</si>
  <si>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</si>
  <si>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</si>
  <si>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</si>
  <si>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</si>
  <si>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</si>
  <si>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</si>
  <si>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</si>
  <si>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</si>
  <si>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</si>
  <si>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</si>
  <si>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</si>
  <si>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</si>
  <si>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</si>
  <si>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</si>
  <si>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</si>
  <si>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</si>
  <si>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</si>
  <si>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</si>
  <si>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</si>
  <si>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</si>
  <si>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</si>
  <si>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</si>
  <si>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</si>
  <si>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</si>
  <si>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</si>
  <si>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</si>
  <si>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</si>
  <si>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</si>
  <si>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</si>
  <si>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</si>
  <si>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</si>
  <si>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</si>
  <si>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</si>
  <si>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</si>
  <si>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</si>
  <si>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</si>
  <si>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</si>
  <si>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</si>
  <si>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</si>
  <si>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</si>
  <si>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</si>
  <si>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</si>
  <si>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</si>
  <si>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</si>
  <si>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</si>
  <si>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</si>
  <si>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</si>
  <si>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</si>
  <si>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</si>
  <si>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</si>
  <si>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</si>
  <si>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</si>
  <si>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</si>
  <si>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</si>
  <si>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</si>
  <si>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</si>
  <si>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</si>
  <si>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</si>
  <si>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</si>
  <si>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</si>
  <si>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</si>
  <si>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</si>
  <si>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</si>
  <si>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</si>
  <si>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</si>
  <si>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</si>
  <si>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</si>
  <si>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</si>
  <si>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</si>
  <si>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</si>
  <si>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</si>
  <si>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</si>
  <si>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</si>
  <si>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</si>
  <si>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</si>
  <si>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</si>
  <si>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</si>
  <si>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</si>
  <si>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</si>
  <si>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</si>
  <si>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</si>
  <si>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</si>
  <si>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</si>
  <si>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</si>
  <si>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</si>
  <si>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</si>
  <si>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</si>
  <si>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</si>
  <si>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</si>
  <si>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</si>
  <si>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</si>
  <si>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</si>
  <si>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</si>
  <si>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</si>
  <si>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</si>
  <si>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</si>
  <si>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</si>
  <si>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</si>
  <si>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</si>
  <si>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</si>
  <si>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</si>
  <si>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</si>
  <si>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</si>
  <si>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</si>
  <si>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</si>
  <si>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</si>
  <si>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</si>
  <si>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</si>
  <si>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</si>
  <si>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</si>
  <si>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</si>
  <si>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</si>
  <si>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</si>
  <si>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</si>
  <si>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</si>
  <si>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</si>
  <si>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</si>
  <si>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</si>
  <si>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</si>
  <si>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</si>
  <si>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</si>
  <si>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</si>
  <si>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</si>
  <si>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</si>
  <si>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</si>
  <si>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</si>
  <si>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</si>
  <si>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</si>
  <si>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</si>
  <si>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</si>
  <si>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</si>
  <si>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</si>
  <si>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</si>
  <si>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</si>
  <si>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</si>
  <si>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</si>
  <si>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</si>
  <si>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</si>
  <si>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</si>
  <si>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</si>
  <si>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</si>
  <si>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</si>
  <si>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</si>
  <si>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</si>
  <si>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</si>
  <si>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</si>
  <si>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</si>
  <si>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</si>
  <si>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</si>
  <si>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</si>
  <si>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</si>
  <si>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</si>
  <si>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</si>
  <si>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</si>
  <si>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</si>
  <si>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</si>
  <si>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</si>
  <si>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</si>
  <si>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</si>
  <si>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</si>
  <si>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</si>
  <si>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</si>
  <si>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</si>
  <si>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</si>
  <si>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</si>
  <si>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</si>
  <si>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</si>
  <si>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</si>
  <si>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</si>
  <si>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</si>
  <si>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</si>
  <si>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</si>
  <si>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</si>
  <si>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</si>
  <si>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</si>
  <si>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</si>
  <si>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</si>
  <si>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</si>
  <si>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</si>
  <si>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</si>
  <si>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</si>
  <si>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</si>
  <si>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</si>
  <si>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</si>
  <si>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</si>
  <si>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</si>
  <si>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</si>
  <si>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</si>
  <si>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</si>
  <si>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</si>
  <si>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</si>
  <si>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</si>
  <si>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</si>
  <si>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</si>
  <si>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</si>
  <si>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</si>
  <si>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</si>
  <si>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</si>
  <si>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</si>
  <si>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</si>
  <si>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</si>
  <si>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</si>
  <si>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</si>
  <si>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</si>
  <si>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</si>
  <si>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</si>
  <si>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</si>
  <si>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</si>
  <si>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</si>
  <si>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</si>
  <si>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</si>
  <si>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</si>
  <si>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</si>
  <si>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</si>
  <si>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</si>
  <si>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</si>
  <si>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</si>
  <si>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</si>
  <si>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</si>
  <si>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</si>
  <si>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</si>
  <si>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</si>
  <si>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</si>
  <si>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</si>
  <si>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</si>
  <si>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</si>
  <si>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</si>
  <si>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</si>
  <si>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</si>
  <si>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</si>
  <si>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</si>
  <si>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</si>
  <si>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</si>
  <si>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</si>
  <si>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</si>
  <si>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</si>
  <si>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</si>
  <si>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</si>
  <si>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</si>
  <si>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</si>
  <si>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</si>
  <si>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</si>
  <si>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</si>
  <si>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</si>
  <si>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</si>
  <si>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</si>
  <si>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</si>
  <si>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</si>
  <si>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</si>
  <si>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</si>
  <si>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</si>
  <si>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</si>
  <si>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</si>
  <si>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</si>
  <si>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</si>
  <si>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</si>
  <si>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</si>
  <si>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</si>
  <si>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</si>
  <si>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</si>
  <si>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</si>
  <si>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</si>
  <si>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</si>
  <si>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</si>
  <si>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</si>
  <si>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</si>
  <si>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</si>
  <si>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</si>
  <si>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</si>
  <si>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</si>
  <si>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</si>
  <si>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</si>
  <si>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</si>
  <si>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</si>
  <si>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</si>
  <si>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</si>
  <si>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</si>
  <si>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</si>
  <si>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</si>
  <si>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</si>
  <si>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</si>
  <si>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</si>
  <si>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</si>
  <si>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</si>
  <si>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</si>
  <si>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</si>
  <si>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</si>
  <si>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</si>
  <si>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</si>
  <si>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</si>
  <si>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</si>
  <si>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</si>
  <si>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</si>
  <si>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</si>
  <si>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</si>
  <si>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</si>
  <si>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</si>
  <si>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</si>
  <si>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</si>
  <si>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</si>
  <si>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</si>
  <si>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</si>
  <si>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</si>
  <si>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</si>
  <si>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</si>
  <si>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</si>
  <si>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</si>
  <si>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</si>
  <si>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</si>
  <si>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</si>
  <si>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</si>
  <si>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</si>
  <si>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</si>
  <si>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</si>
  <si>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</si>
  <si>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</si>
  <si>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</si>
  <si>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</si>
  <si>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</si>
  <si>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</si>
  <si>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</si>
  <si>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</si>
  <si>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</si>
  <si>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</si>
  <si>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</si>
  <si>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</si>
  <si>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</si>
  <si>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</si>
  <si>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</si>
  <si>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</si>
  <si>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</si>
  <si>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</si>
  <si>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</si>
  <si>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</si>
  <si>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</si>
  <si>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</si>
  <si>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</si>
  <si>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</si>
  <si>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</si>
  <si>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</si>
  <si>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</si>
  <si>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</si>
  <si>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</si>
  <si>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</si>
  <si>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</si>
  <si>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</si>
  <si>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</si>
  <si>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</si>
  <si>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</si>
  <si>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</si>
  <si>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</si>
  <si>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</si>
  <si>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</si>
  <si>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</si>
  <si>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</si>
  <si>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</si>
  <si>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</si>
  <si>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</si>
  <si>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</si>
  <si>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</si>
  <si>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</si>
  <si>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</si>
  <si>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</si>
  <si>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</si>
  <si>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</si>
  <si>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</si>
  <si>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</si>
  <si>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</si>
  <si>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</si>
  <si>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</si>
  <si>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</si>
  <si>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</si>
  <si>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</si>
  <si>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</si>
  <si>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</si>
  <si>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</si>
  <si>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</si>
  <si>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</si>
  <si>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</si>
  <si>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</si>
  <si>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</si>
  <si>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</si>
  <si>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</si>
  <si>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</si>
  <si>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</si>
  <si>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</si>
  <si>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</si>
  <si>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</si>
  <si>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</si>
  <si>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</si>
  <si>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</si>
  <si>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</si>
  <si>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</si>
  <si>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</si>
  <si>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</si>
  <si>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</si>
  <si>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</si>
  <si>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</si>
  <si>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</si>
  <si>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</si>
  <si>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</si>
  <si>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</si>
  <si>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</si>
  <si>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</si>
  <si>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</si>
  <si>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</si>
  <si>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</si>
  <si>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</si>
  <si>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</si>
  <si>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</si>
  <si>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</si>
  <si>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</si>
  <si>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</si>
  <si>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</si>
  <si>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</si>
  <si>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</si>
  <si>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</si>
  <si>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</si>
  <si>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</si>
  <si>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</si>
  <si>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</si>
  <si>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</si>
  <si>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</si>
  <si>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Guoxin</t>
  </si>
  <si>
    <t>Tian</t>
  </si>
  <si>
    <t>LBNL</t>
  </si>
  <si>
    <t>1 Cyclotron Rd</t>
  </si>
  <si>
    <t>Berkeley</t>
  </si>
  <si>
    <t>510 486-5141</t>
  </si>
  <si>
    <t>4-1</t>
  </si>
  <si>
    <t>U</t>
  </si>
  <si>
    <t>Th</t>
  </si>
  <si>
    <t>Np</t>
  </si>
  <si>
    <t>Cm</t>
  </si>
  <si>
    <t>Ship rad samples back to:</t>
  </si>
  <si>
    <t>Israel Tadesse/Steve Sohner</t>
  </si>
  <si>
    <t>Lawrence Berkeley National Laboratory</t>
  </si>
  <si>
    <t>1 Cyclotron Road, MS 75R0123</t>
  </si>
  <si>
    <t>Berkeley, CA 94720</t>
  </si>
  <si>
    <t>tel: (510) 486-4043</t>
  </si>
  <si>
    <t>fax: (510) 486-6939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</si>
</sst>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oxin Tian" refreshedDate="40856.405647106483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238"/>
        <s v="Th-232"/>
        <s v="Np-237"/>
        <s v="Cm-248"/>
        <m/>
        <s v="I-125" u="1"/>
        <s v="U-235" u="1"/>
        <s v="Co-60" u="1"/>
        <s v="Ac-228" u="1"/>
        <s v="Sr-90" u="1"/>
        <s v="Pu-240" u="1"/>
        <s v="Cs-137" u="1"/>
        <s v="Pu-241" u="1"/>
        <s v="Pu-242" u="1"/>
        <s v="Tc-99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3" maxValue="0.5"/>
    </cacheField>
    <cacheField name="Activity (Bq)" numFmtId="11">
      <sharedItems containsMixedTypes="1" containsNumber="1" minValue="2016.5" maxValue="78625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5.4499999999999998E-8" maxValue="2.1250000000000002E-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U"/>
    <x v="0"/>
    <n v="0.5"/>
    <n v="6216"/>
    <s v="Other"/>
    <s v="Other"/>
    <n v="30"/>
    <m/>
    <m/>
    <n v="1.68E-7"/>
  </r>
  <r>
    <s v="Th"/>
    <x v="1"/>
    <n v="0.5"/>
    <n v="2016.5"/>
    <s v="Other"/>
    <s v="Other"/>
    <n v="30"/>
    <m/>
    <m/>
    <n v="5.4499999999999998E-8"/>
  </r>
  <r>
    <s v="Np"/>
    <x v="2"/>
    <n v="0.01"/>
    <n v="260850"/>
    <s v="Other"/>
    <s v="Other"/>
    <n v="30"/>
    <m/>
    <m/>
    <n v="7.0500000000000003E-6"/>
  </r>
  <r>
    <s v="Cm"/>
    <x v="3"/>
    <n v="5.0000000000000001E-3"/>
    <n v="786250"/>
    <s v="Liquid"/>
    <s v="Compound"/>
    <n v="30"/>
    <m/>
    <m/>
    <n v="2.1250000000000002E-5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  <r>
    <m/>
    <x v="4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0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7"/>
        <item m="1" x="11"/>
        <item m="1" x="16"/>
        <item m="1" x="17"/>
        <item m="1" x="5"/>
        <item m="1" x="15"/>
        <item x="2"/>
        <item m="1" x="19"/>
        <item m="1" x="22"/>
        <item m="1" x="10"/>
        <item m="1" x="12"/>
        <item m="1" x="13"/>
        <item m="1" x="9"/>
        <item m="1" x="14"/>
        <item x="1"/>
        <item m="1" x="6"/>
        <item x="0"/>
        <item x="3"/>
        <item x="4"/>
        <item m="1" x="8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6">
    <i>
      <x v="10"/>
    </i>
    <i>
      <x v="18"/>
    </i>
    <i>
      <x v="20"/>
    </i>
    <i>
      <x v="21"/>
    </i>
    <i>
      <x v="2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E9" sqref="E9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877</v>
      </c>
    </row>
    <row r="3" spans="1:3">
      <c r="A3" s="18" t="s">
        <v>9</v>
      </c>
      <c r="B3" s="11" t="s">
        <v>878</v>
      </c>
    </row>
    <row r="4" spans="1:3">
      <c r="A4" s="18" t="s">
        <v>12</v>
      </c>
      <c r="B4" s="11" t="s">
        <v>879</v>
      </c>
    </row>
    <row r="5" spans="1:3">
      <c r="A5" s="18" t="s">
        <v>10</v>
      </c>
      <c r="B5" s="11" t="s">
        <v>880</v>
      </c>
      <c r="C5" s="9" t="s">
        <v>888</v>
      </c>
    </row>
    <row r="6" spans="1:3">
      <c r="A6" s="18" t="s">
        <v>11</v>
      </c>
      <c r="B6" s="11"/>
      <c r="C6" s="9" t="s">
        <v>889</v>
      </c>
    </row>
    <row r="7" spans="1:3">
      <c r="A7" s="18" t="s">
        <v>13</v>
      </c>
      <c r="B7" s="11" t="s">
        <v>881</v>
      </c>
      <c r="C7" s="9" t="s">
        <v>890</v>
      </c>
    </row>
    <row r="8" spans="1:3">
      <c r="A8" s="18" t="s">
        <v>14</v>
      </c>
      <c r="B8" s="11" t="s">
        <v>25</v>
      </c>
      <c r="C8" s="9" t="s">
        <v>891</v>
      </c>
    </row>
    <row r="9" spans="1:3">
      <c r="A9" s="18" t="s">
        <v>15</v>
      </c>
      <c r="B9" s="11">
        <v>94720</v>
      </c>
      <c r="C9" s="9" t="s">
        <v>892</v>
      </c>
    </row>
    <row r="10" spans="1:3">
      <c r="A10" s="18" t="s">
        <v>809</v>
      </c>
      <c r="B10" s="11"/>
      <c r="C10" s="9" t="s">
        <v>893</v>
      </c>
    </row>
    <row r="11" spans="1:3">
      <c r="A11" s="18" t="s">
        <v>26</v>
      </c>
      <c r="B11" s="11" t="s">
        <v>882</v>
      </c>
      <c r="C11" s="9" t="s">
        <v>894</v>
      </c>
    </row>
    <row r="12" spans="1:3">
      <c r="A12" s="18" t="s">
        <v>839</v>
      </c>
      <c r="B12" s="23">
        <v>3628</v>
      </c>
    </row>
    <row r="13" spans="1:3">
      <c r="A13" s="18" t="s">
        <v>16</v>
      </c>
      <c r="B13" s="12">
        <v>40856</v>
      </c>
    </row>
    <row r="14" spans="1:3">
      <c r="A14" s="18" t="s">
        <v>41</v>
      </c>
      <c r="B14" s="39" t="s">
        <v>883</v>
      </c>
    </row>
    <row r="15" spans="1:3">
      <c r="A15" s="18" t="s">
        <v>40</v>
      </c>
      <c r="B15" s="12">
        <v>40886</v>
      </c>
      <c r="C15" s="9" t="s">
        <v>854</v>
      </c>
    </row>
    <row r="16" spans="1:3">
      <c r="A16" s="18" t="s">
        <v>811</v>
      </c>
      <c r="B16" s="14">
        <v>40889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884</v>
      </c>
      <c r="B24" s="9" t="s">
        <v>35</v>
      </c>
      <c r="C24" s="19">
        <v>0.5</v>
      </c>
      <c r="D24" s="31">
        <f>IF(Table5[[#This Row],[Mass (g)]]="","",Table5[[#This Row],[Mass (g)]]*VLOOKUP(Table5[[#This Row],[Nuclide]],Doedata,4)*37000000000)</f>
        <v>6216</v>
      </c>
      <c r="E24" s="10" t="s">
        <v>821</v>
      </c>
      <c r="F24" s="10" t="s">
        <v>821</v>
      </c>
      <c r="G24" s="10">
        <v>30</v>
      </c>
      <c r="H24" s="10" t="s">
        <v>859</v>
      </c>
      <c r="I24" s="10">
        <v>1</v>
      </c>
      <c r="J24" s="27">
        <f>IF(Table5[[#This Row],[Activity (Bq)]]="","",Table5[[#This Row],[Activity (Bq)]]/37000000000)</f>
        <v>1.68E-7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885</v>
      </c>
      <c r="B25" s="9" t="s">
        <v>722</v>
      </c>
      <c r="C25" s="19">
        <v>0.5</v>
      </c>
      <c r="D25" s="31">
        <f>IF(Table5[[#This Row],[Mass (g)]]="","",Table5[[#This Row],[Mass (g)]]*VLOOKUP(Table5[[#This Row],[Nuclide]],Doedata,4)*37000000000)</f>
        <v>2016.5</v>
      </c>
      <c r="E25" s="10" t="s">
        <v>821</v>
      </c>
      <c r="F25" s="10" t="s">
        <v>821</v>
      </c>
      <c r="G25" s="10">
        <v>30</v>
      </c>
      <c r="H25" s="10" t="s">
        <v>859</v>
      </c>
      <c r="I25" s="10">
        <v>1</v>
      </c>
      <c r="J25" s="27">
        <f>IF(Table5[[#This Row],[Activity (Bq)]]="","",Table5[[#This Row],[Activity (Bq)]]/37000000000)</f>
        <v>5.4499999999999998E-8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886</v>
      </c>
      <c r="B26" s="9" t="s">
        <v>452</v>
      </c>
      <c r="C26" s="19">
        <v>0.01</v>
      </c>
      <c r="D26" s="31">
        <f>IF(Table5[[#This Row],[Mass (g)]]="","",Table5[[#This Row],[Mass (g)]]*VLOOKUP(Table5[[#This Row],[Nuclide]],Doedata,4)*37000000000)</f>
        <v>260850</v>
      </c>
      <c r="E26" s="10" t="s">
        <v>821</v>
      </c>
      <c r="F26" s="10" t="s">
        <v>821</v>
      </c>
      <c r="G26" s="10">
        <v>30</v>
      </c>
      <c r="H26" s="10" t="s">
        <v>859</v>
      </c>
      <c r="I26" s="10">
        <v>1</v>
      </c>
      <c r="J26" s="27">
        <f>IF(Table5[[#This Row],[Activity (Bq)]]="","",Table5[[#This Row],[Activity (Bq)]]/37000000000)</f>
        <v>7.0500000000000003E-6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887</v>
      </c>
      <c r="B27" s="9" t="s">
        <v>192</v>
      </c>
      <c r="C27" s="19">
        <v>5.0000000000000001E-3</v>
      </c>
      <c r="D27" s="31">
        <f>IF(Table5[[#This Row],[Mass (g)]]="","",Table5[[#This Row],[Mass (g)]]*VLOOKUP(Table5[[#This Row],[Nuclide]],Doedata,4)*37000000000)</f>
        <v>786250</v>
      </c>
      <c r="E27" s="10" t="s">
        <v>815</v>
      </c>
      <c r="F27" s="10" t="s">
        <v>823</v>
      </c>
      <c r="G27" s="10">
        <v>30</v>
      </c>
      <c r="H27" s="10" t="s">
        <v>859</v>
      </c>
      <c r="I27" s="10">
        <v>1</v>
      </c>
      <c r="J27" s="27">
        <f>IF(Table5[[#This Row],[Activity (Bq)]]="","",Table5[[#This Row],[Activity (Bq)]]/37000000000)</f>
        <v>2.1250000000000002E-5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0"/>
  <sheetViews>
    <sheetView workbookViewId="0">
      <selection activeCell="E13" sqref="E13"/>
    </sheetView>
  </sheetViews>
  <sheetFormatPr defaultRowHeight="15"/>
  <cols>
    <col min="1" max="1" width="13.57031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452</v>
      </c>
      <c r="B5" s="20">
        <v>0.01</v>
      </c>
      <c r="C5" s="20">
        <v>260850</v>
      </c>
      <c r="D5" s="20">
        <v>7.0500000000000003E-6</v>
      </c>
    </row>
    <row r="6" spans="1:4">
      <c r="A6" s="26" t="s">
        <v>722</v>
      </c>
      <c r="B6" s="20">
        <v>0.5</v>
      </c>
      <c r="C6" s="20">
        <v>2016.5</v>
      </c>
      <c r="D6" s="20">
        <v>5.4499999999999998E-8</v>
      </c>
    </row>
    <row r="7" spans="1:4">
      <c r="A7" s="26" t="s">
        <v>35</v>
      </c>
      <c r="B7" s="20">
        <v>0.5</v>
      </c>
      <c r="C7" s="20">
        <v>6216</v>
      </c>
      <c r="D7" s="20">
        <v>1.68E-7</v>
      </c>
    </row>
    <row r="8" spans="1:4">
      <c r="A8" s="26" t="s">
        <v>192</v>
      </c>
      <c r="B8" s="20">
        <v>5.0000000000000001E-3</v>
      </c>
      <c r="C8" s="20">
        <v>786250</v>
      </c>
      <c r="D8" s="20">
        <v>2.1250000000000002E-5</v>
      </c>
    </row>
    <row r="9" spans="1:4">
      <c r="A9" s="26" t="s">
        <v>842</v>
      </c>
      <c r="B9" s="20"/>
      <c r="C9" s="20">
        <v>0</v>
      </c>
      <c r="D9" s="20">
        <v>0</v>
      </c>
    </row>
    <row r="10" spans="1:4">
      <c r="A10" s="26" t="s">
        <v>843</v>
      </c>
      <c r="B10" s="20">
        <v>1.0149999999999999</v>
      </c>
      <c r="C10" s="20">
        <v>1055332.5</v>
      </c>
      <c r="D10" s="20">
        <v>2.8522500000000003E-5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05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876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Guoxin Tian</cp:lastModifiedBy>
  <cp:lastPrinted>2010-11-18T22:52:38Z</cp:lastPrinted>
  <dcterms:created xsi:type="dcterms:W3CDTF">2010-11-12T20:51:00Z</dcterms:created>
  <dcterms:modified xsi:type="dcterms:W3CDTF">2011-11-09T18:07:03Z</dcterms:modified>
</cp:coreProperties>
</file>