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1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<sst xmlns="http://schemas.openxmlformats.org/spreadsheetml/2006/main" count="3260" uniqueCount="895">
  <si>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</si>
  <si>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</si>
  <si>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</si>
  <si>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</si>
  <si>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</si>
  <si>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</si>
  <si>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</si>
  <si>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</si>
  <si>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</si>
  <si>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</si>
  <si>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</si>
  <si>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</si>
  <si>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</si>
  <si>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</si>
  <si>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</si>
  <si>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</si>
  <si>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</si>
  <si>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</si>
  <si>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</si>
  <si>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</si>
  <si>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</si>
  <si>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</si>
  <si>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</si>
  <si>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</si>
  <si>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</si>
  <si>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</si>
  <si>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</si>
  <si>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</si>
  <si>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</si>
  <si>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</si>
  <si>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</si>
  <si>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</si>
  <si>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</si>
  <si>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</si>
  <si>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</si>
  <si>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</si>
  <si>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</si>
  <si>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</si>
  <si>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</si>
  <si>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</si>
  <si>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</si>
  <si>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</si>
  <si>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</si>
  <si>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</si>
  <si>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</si>
  <si>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</si>
  <si>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</si>
  <si>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</si>
  <si>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</si>
  <si>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</si>
  <si>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</si>
  <si>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</si>
  <si>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</si>
  <si>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</si>
  <si>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</si>
  <si>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</si>
  <si>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</si>
  <si>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</si>
  <si>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</si>
  <si>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</si>
  <si>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</si>
  <si>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</si>
  <si>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</si>
  <si>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</si>
  <si>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</si>
  <si>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</si>
  <si>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</si>
  <si>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</si>
  <si>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</si>
  <si>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</si>
  <si>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</si>
  <si>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</si>
  <si>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</si>
  <si>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</si>
  <si>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</si>
  <si>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</si>
  <si>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</si>
  <si>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</si>
  <si>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</si>
  <si>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</si>
  <si>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</si>
  <si>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</si>
  <si>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</si>
  <si>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</si>
  <si>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</si>
  <si>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</si>
  <si>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</si>
  <si>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</si>
  <si>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</si>
  <si>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</si>
  <si>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</si>
  <si>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</si>
  <si>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</si>
  <si>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</si>
  <si>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</si>
  <si>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</si>
  <si>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</si>
  <si>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</si>
  <si>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</si>
  <si>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</si>
  <si>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</si>
  <si>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</si>
  <si>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</si>
  <si>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</si>
  <si>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</si>
  <si>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</si>
  <si>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</si>
  <si>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</si>
  <si>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</si>
  <si>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</si>
  <si>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</si>
  <si>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</si>
  <si>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</si>
  <si>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</si>
  <si>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</si>
  <si>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</si>
  <si>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</si>
  <si>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</si>
  <si>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</si>
  <si>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</si>
  <si>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</si>
  <si>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</si>
  <si>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</si>
  <si>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</si>
  <si>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</si>
  <si>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</si>
  <si>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</si>
  <si>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</si>
  <si>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</si>
  <si>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</si>
  <si>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</si>
  <si>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</si>
  <si>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</si>
  <si>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</si>
  <si>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</si>
  <si>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</si>
  <si>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</si>
  <si>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</si>
  <si>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</si>
  <si>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</si>
  <si>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</si>
  <si>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</si>
  <si>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</si>
  <si>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</si>
  <si>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</si>
  <si>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</si>
  <si>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</si>
  <si>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</si>
  <si>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</si>
  <si>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</si>
  <si>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</si>
  <si>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</si>
  <si>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</si>
  <si>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</si>
  <si>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</si>
  <si>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</si>
  <si>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</si>
  <si>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</si>
  <si>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</si>
  <si>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</si>
  <si>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</si>
  <si>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</si>
  <si>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</si>
  <si>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</si>
  <si>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</si>
  <si>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</si>
  <si>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</si>
  <si>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</si>
  <si>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</si>
  <si>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</si>
  <si>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</si>
  <si>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</si>
  <si>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</si>
  <si>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</si>
  <si>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</si>
  <si>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</si>
  <si>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</si>
  <si>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</si>
  <si>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</si>
  <si>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</si>
  <si>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</si>
  <si>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</si>
  <si>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</si>
  <si>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</si>
  <si>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</si>
  <si>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</si>
  <si>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</si>
  <si>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</si>
  <si>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</si>
  <si>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</si>
  <si>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</si>
  <si>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</si>
  <si>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</si>
  <si>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</si>
  <si>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</si>
  <si>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</si>
  <si>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</si>
  <si>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</si>
  <si>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</si>
  <si>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</si>
  <si>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</si>
  <si>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</si>
  <si>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</si>
  <si>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</si>
  <si>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</si>
  <si>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</si>
  <si>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</si>
  <si>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</si>
  <si>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</si>
  <si>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</si>
  <si>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</si>
  <si>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</si>
  <si>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</si>
  <si>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</si>
  <si>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</si>
  <si>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</si>
  <si>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</si>
  <si>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</si>
  <si>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</si>
  <si>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</si>
  <si>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</si>
  <si>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</si>
  <si>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</si>
  <si>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</si>
  <si>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</si>
  <si>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</si>
  <si>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</si>
  <si>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</si>
  <si>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</si>
  <si>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</si>
  <si>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</si>
  <si>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</si>
  <si>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</si>
  <si>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</si>
  <si>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</si>
  <si>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</si>
  <si>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</si>
  <si>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</si>
  <si>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</si>
  <si>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</si>
  <si>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</si>
  <si>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</si>
  <si>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</si>
  <si>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</si>
  <si>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</si>
  <si>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</si>
  <si>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</si>
  <si>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</si>
  <si>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</si>
  <si>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</si>
  <si>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</si>
  <si>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</si>
  <si>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</si>
  <si>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</si>
  <si>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</si>
  <si>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</si>
  <si>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</si>
  <si>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</si>
  <si>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</si>
  <si>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</si>
  <si>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</si>
  <si>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</si>
  <si>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</si>
  <si>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</si>
  <si>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</si>
  <si>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</si>
  <si>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</si>
  <si>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</si>
  <si>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</si>
  <si>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</si>
  <si>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</si>
  <si>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</si>
  <si>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</si>
  <si>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</si>
  <si>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</si>
  <si>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</si>
  <si>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</si>
  <si>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</si>
  <si>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</si>
  <si>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</si>
  <si>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</si>
  <si>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</si>
  <si>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</si>
  <si>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</si>
  <si>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</si>
  <si>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</si>
  <si>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</si>
  <si>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</si>
  <si>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</si>
  <si>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</si>
  <si>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</si>
  <si>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</si>
  <si>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</si>
  <si>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</si>
  <si>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</si>
  <si>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</si>
  <si>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</si>
  <si>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</si>
  <si>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</si>
  <si>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</si>
  <si>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</si>
  <si>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</si>
  <si>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</si>
  <si>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</si>
  <si>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</si>
  <si>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</si>
  <si>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</si>
  <si>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</si>
  <si>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</si>
  <si>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</si>
  <si>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</si>
  <si>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</si>
  <si>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</si>
  <si>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</si>
  <si>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</si>
  <si>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</si>
  <si>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</si>
  <si>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</si>
  <si>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</si>
  <si>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</si>
  <si>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</si>
  <si>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</si>
  <si>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</si>
  <si>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</si>
  <si>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</si>
  <si>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</si>
  <si>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</si>
  <si>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</si>
  <si>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</si>
  <si>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</si>
  <si>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</si>
  <si>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</si>
  <si>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</si>
  <si>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</si>
  <si>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</si>
  <si>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</si>
  <si>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</si>
  <si>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</si>
  <si>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</si>
  <si>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</si>
  <si>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</si>
  <si>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</si>
  <si>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</si>
  <si>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</si>
  <si>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</si>
  <si>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</si>
  <si>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</si>
  <si>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</si>
  <si>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</si>
  <si>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</si>
  <si>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</si>
  <si>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</si>
  <si>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</si>
  <si>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</si>
  <si>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</si>
  <si>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</si>
  <si>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</si>
  <si>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</si>
  <si>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</si>
  <si>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</si>
  <si>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</si>
  <si>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</si>
  <si>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</si>
  <si>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</si>
  <si>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</si>
  <si>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</si>
  <si>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</si>
  <si>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</si>
  <si>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</si>
  <si>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</si>
  <si>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</si>
  <si>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</si>
  <si>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</si>
  <si>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</si>
  <si>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</si>
  <si>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</si>
  <si>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</si>
  <si>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</si>
  <si>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</si>
  <si>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</si>
  <si>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</si>
  <si>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</si>
  <si>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</si>
  <si>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</si>
  <si>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</si>
  <si>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</si>
  <si>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</si>
  <si>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</si>
  <si>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</si>
  <si>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</si>
  <si>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</si>
  <si>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</si>
  <si>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</si>
  <si>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</si>
  <si>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</si>
  <si>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</si>
  <si>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</si>
  <si>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</si>
  <si>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</si>
  <si>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</si>
  <si>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</si>
  <si>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</si>
  <si>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</si>
  <si>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</si>
  <si>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</si>
  <si>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</si>
  <si>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</si>
  <si>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</si>
  <si>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</si>
  <si>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</si>
  <si>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</si>
  <si>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</si>
  <si>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</si>
  <si>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</si>
  <si>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</si>
  <si>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</si>
  <si>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</si>
  <si>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</si>
  <si>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</si>
  <si>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</si>
  <si>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</si>
  <si>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</si>
  <si>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</si>
  <si>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</si>
  <si>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</si>
  <si>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</si>
  <si>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</si>
  <si>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</si>
  <si>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</si>
  <si>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</si>
  <si>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</si>
  <si>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</si>
  <si>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</si>
  <si>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</si>
  <si>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</si>
  <si>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</si>
  <si>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</si>
  <si>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</si>
  <si>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</si>
  <si>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</si>
  <si>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</si>
  <si>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</si>
  <si>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</si>
  <si>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</si>
  <si>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</si>
  <si>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</si>
  <si>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</si>
  <si>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</si>
  <si>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</si>
  <si>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</si>
  <si>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</si>
  <si>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</si>
  <si>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</si>
  <si>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</si>
  <si>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</si>
  <si>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</si>
  <si>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</si>
  <si>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</si>
  <si>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</si>
  <si>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</si>
  <si>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</si>
  <si>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</si>
  <si>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</si>
  <si>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</si>
  <si>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</si>
  <si>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</si>
  <si>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</si>
  <si>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</si>
  <si>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</si>
  <si>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</si>
  <si>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</si>
  <si>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</si>
  <si>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</si>
  <si>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</si>
  <si>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</si>
  <si>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</si>
  <si>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</si>
  <si>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</si>
  <si>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</si>
  <si>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</si>
  <si>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</si>
  <si>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</si>
  <si>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</si>
  <si>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</si>
  <si>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</si>
  <si>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</si>
  <si>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</si>
  <si>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</si>
  <si>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</si>
  <si>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</si>
  <si>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</si>
  <si>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</si>
  <si>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</si>
  <si>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</si>
  <si>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</si>
  <si>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</si>
  <si>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</si>
  <si>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</si>
  <si>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</si>
  <si>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</si>
  <si>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</si>
  <si>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</si>
  <si>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</si>
  <si>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</si>
  <si>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</si>
  <si>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</si>
  <si>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</si>
  <si>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</si>
  <si>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</si>
  <si>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</si>
  <si>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</si>
  <si>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</si>
  <si>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</si>
  <si>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</si>
  <si>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</si>
  <si>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</si>
  <si>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</si>
  <si>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</si>
  <si>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</si>
  <si>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</si>
  <si>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</si>
  <si>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</si>
  <si>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</si>
  <si>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</si>
  <si>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</si>
  <si>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</si>
  <si>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</si>
  <si>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</si>
  <si>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</si>
  <si>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</si>
  <si>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</si>
  <si>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</si>
  <si>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</si>
  <si>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</si>
  <si>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</si>
  <si>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</si>
  <si>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</si>
  <si>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</si>
  <si>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</si>
  <si>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</si>
  <si>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</si>
  <si>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</si>
  <si>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</si>
  <si>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</si>
  <si>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</si>
  <si>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</si>
  <si>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</si>
  <si>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</si>
  <si>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</si>
  <si>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</si>
  <si>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</si>
  <si>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</si>
  <si>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</si>
  <si>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</si>
  <si>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</si>
  <si>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</si>
  <si>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</si>
  <si>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</si>
  <si>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</si>
  <si>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</si>
  <si>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</si>
  <si>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</si>
  <si>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</si>
  <si>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</si>
  <si>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</si>
  <si>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</si>
  <si>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</si>
  <si>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</si>
  <si>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</si>
  <si>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</si>
  <si>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</si>
  <si>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</si>
  <si>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</si>
  <si>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</si>
  <si>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</si>
  <si>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</si>
  <si>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</si>
  <si>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</si>
  <si>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</si>
  <si>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</si>
  <si>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</si>
  <si>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</si>
  <si>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</si>
  <si>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</si>
  <si>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</si>
  <si>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</si>
  <si>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</si>
  <si>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</si>
  <si>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</si>
  <si>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</si>
  <si>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</si>
  <si>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</si>
  <si>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</si>
  <si>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</si>
  <si>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</si>
  <si>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</si>
  <si>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</si>
  <si>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</si>
  <si>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</si>
  <si>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</si>
  <si>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</si>
  <si>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</si>
  <si>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</si>
  <si>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</si>
  <si>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</si>
  <si>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</si>
  <si>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</si>
  <si>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</si>
  <si>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</si>
  <si>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</si>
  <si>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</si>
  <si>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</si>
  <si>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</si>
  <si>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</si>
  <si>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</si>
  <si>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</si>
  <si>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</si>
  <si>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</si>
  <si>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</si>
  <si>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</si>
  <si>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</si>
  <si>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</si>
  <si>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</si>
  <si>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</si>
  <si>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</si>
  <si>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</si>
  <si>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</si>
  <si>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</si>
  <si>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</si>
  <si>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</si>
  <si>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</si>
  <si>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</si>
  <si>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</si>
  <si>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</si>
  <si>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</si>
  <si>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</si>
  <si>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</si>
  <si>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</si>
  <si>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</si>
  <si>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</si>
  <si>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</si>
  <si>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</si>
  <si>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</si>
  <si>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</si>
  <si>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</si>
  <si>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</si>
  <si>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</si>
  <si>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</si>
  <si>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</si>
  <si>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</si>
  <si>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</si>
  <si>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</si>
  <si>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</si>
  <si>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</si>
  <si>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</si>
  <si>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</si>
  <si>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</si>
  <si>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</si>
  <si>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</si>
  <si>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</si>
  <si>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</si>
  <si>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</si>
  <si>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</si>
  <si>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</si>
  <si>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</si>
  <si>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</si>
  <si>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</si>
  <si>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</si>
  <si>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</si>
  <si>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</si>
  <si>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</si>
  <si>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</si>
  <si>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</si>
  <si>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</si>
  <si>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</si>
  <si>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</si>
  <si>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</si>
  <si>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</si>
  <si>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</si>
  <si>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</si>
  <si>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</si>
  <si>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</si>
  <si>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</si>
  <si>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</si>
  <si>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</si>
  <si>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</si>
  <si>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</si>
  <si>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</si>
  <si>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</si>
  <si>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</si>
  <si>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</si>
  <si>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</si>
  <si>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</si>
  <si>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</si>
  <si>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</si>
  <si>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</si>
  <si>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</si>
  <si>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</si>
  <si>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</si>
  <si>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</si>
  <si>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</si>
  <si>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</si>
  <si>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</si>
  <si>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</si>
  <si>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</si>
  <si>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</si>
  <si>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</si>
  <si>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</si>
  <si>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</si>
  <si>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</si>
  <si>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</si>
  <si>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</si>
  <si>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</si>
  <si>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</si>
  <si>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</si>
  <si>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</si>
  <si>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</si>
  <si>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</si>
  <si>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</si>
  <si>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</si>
  <si>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</si>
  <si>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</si>
  <si>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</si>
  <si>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</si>
  <si>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</si>
  <si>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</si>
  <si>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</si>
  <si>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</si>
  <si>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</si>
  <si>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</si>
  <si>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</si>
  <si>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</si>
  <si>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</si>
  <si>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</si>
  <si>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</si>
  <si>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</si>
  <si>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</si>
  <si>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</si>
  <si>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</si>
  <si>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</si>
  <si>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</si>
  <si>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</si>
  <si>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</si>
  <si>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</si>
  <si>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</si>
  <si>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</si>
  <si>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</si>
  <si>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</si>
  <si>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</si>
  <si>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</si>
  <si>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</si>
  <si>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</si>
  <si>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</si>
  <si>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</si>
  <si>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</si>
  <si>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</si>
  <si>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</si>
  <si>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</si>
  <si>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</si>
  <si>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</si>
  <si>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</si>
  <si>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</si>
  <si>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</si>
  <si>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</si>
  <si>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</si>
  <si>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</si>
  <si>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</si>
  <si>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</si>
  <si>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</si>
  <si>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</si>
  <si>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</si>
  <si>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</si>
  <si>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</si>
  <si>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</si>
  <si>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</si>
  <si>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</si>
  <si>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</si>
  <si>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</si>
  <si>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</si>
  <si>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</si>
  <si>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</si>
  <si>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</si>
  <si>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</si>
  <si>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</si>
  <si>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</si>
  <si>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</si>
  <si>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</si>
  <si>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</si>
  <si>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</si>
  <si>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</si>
  <si>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</si>
  <si>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</si>
  <si>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</si>
  <si>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</si>
  <si>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</si>
  <si>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</si>
  <si>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</si>
  <si>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</si>
  <si>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</si>
  <si>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</si>
  <si>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</si>
  <si>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</si>
  <si>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</si>
  <si>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</si>
  <si>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</si>
  <si>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</si>
  <si>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</si>
  <si>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</si>
  <si>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</si>
  <si>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</si>
  <si>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</si>
  <si>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</si>
  <si>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</si>
  <si>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</si>
  <si>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</si>
  <si>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</si>
  <si>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</si>
  <si>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</si>
  <si>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</si>
  <si>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</si>
  <si>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</si>
  <si>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</si>
  <si>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</si>
  <si>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</si>
  <si>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</si>
  <si>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</si>
  <si>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</si>
  <si>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</si>
  <si>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</si>
  <si>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</si>
  <si>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</si>
  <si>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</si>
  <si>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</si>
  <si>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</si>
  <si>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</si>
  <si>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</si>
  <si>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</si>
  <si>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</si>
  <si>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</si>
  <si>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</si>
  <si>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</si>
  <si>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</si>
  <si>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</si>
  <si>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</si>
  <si>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</si>
  <si>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</si>
  <si>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</si>
  <si>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</si>
  <si>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</si>
  <si>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</si>
  <si>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</si>
  <si>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</si>
  <si>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</si>
  <si>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</si>
  <si>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</si>
  <si>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</si>
  <si>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</si>
  <si>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</si>
  <si>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</si>
  <si>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</si>
  <si>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</si>
  <si>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</si>
  <si>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</si>
  <si>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</si>
  <si>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</si>
  <si>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</si>
  <si>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</si>
  <si>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</si>
  <si>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</si>
  <si>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</si>
  <si>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</si>
  <si>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</si>
  <si>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</si>
  <si>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</si>
  <si>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</si>
  <si>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</si>
  <si>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</si>
  <si>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</si>
  <si>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Orellana</t>
  </si>
  <si>
    <t>Roberto</t>
  </si>
  <si>
    <t>University of Massachusetts, Department of Microbiology</t>
  </si>
  <si>
    <t xml:space="preserve">Morrill Science Center IV North </t>
  </si>
  <si>
    <t>639 North Pleasant St.</t>
  </si>
  <si>
    <t>Amherst</t>
  </si>
  <si>
    <t>MA</t>
  </si>
  <si>
    <t>USA</t>
  </si>
  <si>
    <t>01003-9298</t>
  </si>
  <si>
    <t>413-259-7142</t>
  </si>
  <si>
    <t xml:space="preserve">4-1 </t>
  </si>
  <si>
    <t>RO1</t>
  </si>
  <si>
    <t>RO2</t>
  </si>
  <si>
    <t>RO3</t>
  </si>
  <si>
    <t>RO4</t>
  </si>
  <si>
    <t>RO5</t>
  </si>
  <si>
    <t>RO6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</si>
</sst>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24" sqref="G24:G29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8" t="s">
        <v>8</v>
      </c>
      <c r="B2" s="11" t="s">
        <v>878</v>
      </c>
    </row>
    <row r="3" spans="1:3" x14ac:dyDescent="0.25">
      <c r="A3" s="18" t="s">
        <v>9</v>
      </c>
      <c r="B3" s="11" t="s">
        <v>879</v>
      </c>
    </row>
    <row r="4" spans="1:3" x14ac:dyDescent="0.25">
      <c r="A4" s="18" t="s">
        <v>12</v>
      </c>
      <c r="B4" t="s">
        <v>880</v>
      </c>
    </row>
    <row r="5" spans="1:3" x14ac:dyDescent="0.25">
      <c r="A5" s="18" t="s">
        <v>10</v>
      </c>
      <c r="B5" t="s">
        <v>881</v>
      </c>
      <c r="C5" s="9" t="s">
        <v>875</v>
      </c>
    </row>
    <row r="6" spans="1:3" x14ac:dyDescent="0.25">
      <c r="A6" s="18" t="s">
        <v>11</v>
      </c>
      <c r="B6" t="s">
        <v>882</v>
      </c>
    </row>
    <row r="7" spans="1:3" x14ac:dyDescent="0.25">
      <c r="A7" s="18" t="s">
        <v>13</v>
      </c>
      <c r="B7" t="s">
        <v>883</v>
      </c>
    </row>
    <row r="8" spans="1:3" x14ac:dyDescent="0.25">
      <c r="A8" s="18" t="s">
        <v>14</v>
      </c>
      <c r="B8" s="11" t="s">
        <v>884</v>
      </c>
    </row>
    <row r="9" spans="1:3" x14ac:dyDescent="0.25">
      <c r="A9" s="18" t="s">
        <v>15</v>
      </c>
      <c r="B9" t="s">
        <v>886</v>
      </c>
    </row>
    <row r="10" spans="1:3" x14ac:dyDescent="0.25">
      <c r="A10" s="18" t="s">
        <v>809</v>
      </c>
      <c r="B10" s="11" t="s">
        <v>885</v>
      </c>
    </row>
    <row r="11" spans="1:3" x14ac:dyDescent="0.25">
      <c r="A11" s="18" t="s">
        <v>26</v>
      </c>
      <c r="B11" s="11" t="s">
        <v>887</v>
      </c>
    </row>
    <row r="12" spans="1:3" x14ac:dyDescent="0.25">
      <c r="A12" s="18" t="s">
        <v>839</v>
      </c>
      <c r="B12" s="23">
        <v>3380</v>
      </c>
    </row>
    <row r="13" spans="1:3" x14ac:dyDescent="0.25">
      <c r="A13" s="18" t="s">
        <v>16</v>
      </c>
      <c r="B13" s="12">
        <v>40843</v>
      </c>
    </row>
    <row r="14" spans="1:3" x14ac:dyDescent="0.25">
      <c r="A14" s="18" t="s">
        <v>41</v>
      </c>
      <c r="B14" s="30" t="s">
        <v>888</v>
      </c>
    </row>
    <row r="15" spans="1:3" x14ac:dyDescent="0.25">
      <c r="A15" s="18" t="s">
        <v>40</v>
      </c>
      <c r="B15" s="12">
        <v>40922</v>
      </c>
      <c r="C15" s="9" t="s">
        <v>854</v>
      </c>
    </row>
    <row r="16" spans="1:3" x14ac:dyDescent="0.25">
      <c r="A16" s="18" t="s">
        <v>811</v>
      </c>
      <c r="B16" s="14">
        <v>40923</v>
      </c>
      <c r="C16" s="9" t="s">
        <v>854</v>
      </c>
    </row>
    <row r="17" spans="1:34" x14ac:dyDescent="0.25">
      <c r="A17" s="18" t="s">
        <v>42</v>
      </c>
      <c r="B17" s="13"/>
      <c r="C17" s="9" t="s">
        <v>853</v>
      </c>
    </row>
    <row r="18" spans="1:34" x14ac:dyDescent="0.25">
      <c r="A18" s="18" t="s">
        <v>807</v>
      </c>
      <c r="B18" s="11">
        <v>1</v>
      </c>
      <c r="C18" s="9" t="s">
        <v>43</v>
      </c>
    </row>
    <row r="19" spans="1:34" x14ac:dyDescent="0.25">
      <c r="A19" s="18" t="s">
        <v>808</v>
      </c>
      <c r="B19" s="11"/>
      <c r="C19" s="9" t="s">
        <v>43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 t="s">
        <v>889</v>
      </c>
      <c r="B24" s="9" t="s">
        <v>35</v>
      </c>
      <c r="C24" s="19">
        <v>0.5</v>
      </c>
      <c r="D24" s="32">
        <f>IF(Table5[[#This Row],[Mass (g)]]="","",Table5[[#This Row],[Mass (g)]]*VLOOKUP(Table5[[#This Row],[Nuclide]],Doedata,4)*37000000000)</f>
        <v>6216</v>
      </c>
      <c r="E24" s="10" t="s">
        <v>820</v>
      </c>
      <c r="F24" s="10" t="s">
        <v>823</v>
      </c>
      <c r="G24" s="10">
        <v>30</v>
      </c>
      <c r="I24" s="10"/>
      <c r="J24" s="27">
        <f>IF(Table5[[#This Row],[Activity (Bq)]]="","",Table5[[#This Row],[Activity (Bq)]]/37000000000)</f>
        <v>1.68E-7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 t="s">
        <v>890</v>
      </c>
      <c r="B25" s="9" t="s">
        <v>35</v>
      </c>
      <c r="C25" s="19">
        <v>0.5</v>
      </c>
      <c r="D25" s="32">
        <f>IF(Table5[[#This Row],[Mass (g)]]="","",Table5[[#This Row],[Mass (g)]]*VLOOKUP(Table5[[#This Row],[Nuclide]],Doedata,4)*37000000000)</f>
        <v>6216</v>
      </c>
      <c r="E25" s="10" t="s">
        <v>820</v>
      </c>
      <c r="F25" s="10" t="s">
        <v>823</v>
      </c>
      <c r="G25" s="10">
        <v>30</v>
      </c>
      <c r="I25" s="10"/>
      <c r="J25" s="27">
        <f>IF(Table5[[#This Row],[Activity (Bq)]]="","",Table5[[#This Row],[Activity (Bq)]]/37000000000)</f>
        <v>1.68E-7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 t="s">
        <v>891</v>
      </c>
      <c r="B26" s="9" t="s">
        <v>35</v>
      </c>
      <c r="C26" s="19">
        <v>0.5</v>
      </c>
      <c r="D26" s="32">
        <f>IF(Table5[[#This Row],[Mass (g)]]="","",Table5[[#This Row],[Mass (g)]]*VLOOKUP(Table5[[#This Row],[Nuclide]],Doedata,4)*37000000000)</f>
        <v>6216</v>
      </c>
      <c r="E26" s="10" t="s">
        <v>820</v>
      </c>
      <c r="F26" s="10" t="s">
        <v>823</v>
      </c>
      <c r="G26" s="10">
        <v>30</v>
      </c>
      <c r="I26" s="10"/>
      <c r="J26" s="27">
        <f>IF(Table5[[#This Row],[Activity (Bq)]]="","",Table5[[#This Row],[Activity (Bq)]]/37000000000)</f>
        <v>1.68E-7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A27" s="9" t="s">
        <v>892</v>
      </c>
      <c r="B27" s="9" t="s">
        <v>35</v>
      </c>
      <c r="C27" s="19">
        <v>0.5</v>
      </c>
      <c r="D27" s="32">
        <f>IF(Table5[[#This Row],[Mass (g)]]="","",Table5[[#This Row],[Mass (g)]]*VLOOKUP(Table5[[#This Row],[Nuclide]],Doedata,4)*37000000000)</f>
        <v>6216</v>
      </c>
      <c r="E27" s="10" t="s">
        <v>820</v>
      </c>
      <c r="F27" s="10" t="s">
        <v>823</v>
      </c>
      <c r="G27" s="10">
        <v>30</v>
      </c>
      <c r="I27" s="10"/>
      <c r="J27" s="27">
        <f>IF(Table5[[#This Row],[Activity (Bq)]]="","",Table5[[#This Row],[Activity (Bq)]]/37000000000)</f>
        <v>1.68E-7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A28" s="9" t="s">
        <v>893</v>
      </c>
      <c r="B28" s="9" t="s">
        <v>35</v>
      </c>
      <c r="C28" s="19">
        <v>0.5</v>
      </c>
      <c r="D28" s="32">
        <f>IF(Table5[[#This Row],[Mass (g)]]="","",Table5[[#This Row],[Mass (g)]]*VLOOKUP(Table5[[#This Row],[Nuclide]],Doedata,4)*37000000000)</f>
        <v>6216</v>
      </c>
      <c r="E28" s="10" t="s">
        <v>820</v>
      </c>
      <c r="F28" s="10" t="s">
        <v>823</v>
      </c>
      <c r="G28" s="10">
        <v>30</v>
      </c>
      <c r="I28" s="10"/>
      <c r="J28" s="27">
        <f>IF(Table5[[#This Row],[Activity (Bq)]]="","",Table5[[#This Row],[Activity (Bq)]]/37000000000)</f>
        <v>1.68E-7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A29" s="9" t="s">
        <v>894</v>
      </c>
      <c r="B29" s="9" t="s">
        <v>35</v>
      </c>
      <c r="C29" s="19">
        <v>0.5</v>
      </c>
      <c r="D29" s="32">
        <f>IF(Table5[[#This Row],[Mass (g)]]="","",Table5[[#This Row],[Mass (g)]]*VLOOKUP(Table5[[#This Row],[Nuclide]],Doedata,4)*37000000000)</f>
        <v>6216</v>
      </c>
      <c r="E29" s="10" t="s">
        <v>820</v>
      </c>
      <c r="F29" s="10" t="s">
        <v>823</v>
      </c>
      <c r="G29" s="10">
        <v>30</v>
      </c>
      <c r="I29" s="10"/>
      <c r="J29" s="27">
        <f>IF(Table5[[#This Row],[Activity (Bq)]]="","",Table5[[#This Row],[Activity (Bq)]]/37000000000)</f>
        <v>1.68E-7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 x14ac:dyDescent="0.25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 x14ac:dyDescent="0.25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 x14ac:dyDescent="0.25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 x14ac:dyDescent="0.25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 x14ac:dyDescent="0.25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 x14ac:dyDescent="0.25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 x14ac:dyDescent="0.25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 x14ac:dyDescent="0.25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 x14ac:dyDescent="0.25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 x14ac:dyDescent="0.25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 x14ac:dyDescent="0.25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 x14ac:dyDescent="0.25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 x14ac:dyDescent="0.25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 x14ac:dyDescent="0.25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 x14ac:dyDescent="0.25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 x14ac:dyDescent="0.25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25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25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25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25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25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25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/>
      <c r="AH60" s="18"/>
    </row>
    <row r="61" spans="3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Joy Ward</cp:lastModifiedBy>
  <cp:lastPrinted>2010-11-18T22:52:38Z</cp:lastPrinted>
  <dcterms:created xsi:type="dcterms:W3CDTF">2010-11-12T20:51:00Z</dcterms:created>
  <dcterms:modified xsi:type="dcterms:W3CDTF">2011-10-27T22:02:29Z</dcterms:modified>
</cp:coreProperties>
</file>