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 concurrentCalc="0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<sst xmlns="http://schemas.openxmlformats.org/spreadsheetml/2006/main" count="3245" uniqueCount="890">
  <si>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</si>
  <si>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</si>
  <si>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</si>
  <si>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</si>
  <si>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</si>
  <si>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</si>
  <si>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</si>
  <si>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</si>
  <si>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</si>
  <si>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</si>
  <si>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</si>
  <si>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</si>
  <si>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</si>
  <si>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</si>
  <si>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</si>
  <si>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</si>
  <si>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</si>
  <si>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</si>
  <si>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</si>
  <si>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</si>
  <si>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</si>
  <si>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</si>
  <si>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</si>
  <si>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</si>
  <si>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</si>
  <si>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</si>
  <si>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</si>
  <si>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</si>
  <si>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</si>
  <si>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</si>
  <si>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</si>
  <si>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</si>
  <si>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</si>
  <si>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</si>
  <si>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</si>
  <si>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</si>
  <si>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</si>
  <si>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</si>
  <si>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</si>
  <si>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</si>
  <si>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</si>
  <si>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</si>
  <si>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</si>
  <si>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</si>
  <si>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</si>
  <si>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</si>
  <si>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</si>
  <si>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</si>
  <si>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</si>
  <si>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</si>
  <si>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</si>
  <si>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</si>
  <si>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</si>
  <si>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</si>
  <si>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</si>
  <si>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</si>
  <si>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</si>
  <si>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</si>
  <si>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</si>
  <si>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</si>
  <si>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</si>
  <si>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</si>
  <si>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</si>
  <si>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</si>
  <si>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</si>
  <si>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</si>
  <si>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</si>
  <si>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</si>
  <si>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</si>
  <si>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</si>
  <si>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</si>
  <si>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</si>
  <si>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</si>
  <si>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</si>
  <si>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</si>
  <si>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</si>
  <si>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</si>
  <si>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</si>
  <si>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</si>
  <si>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</si>
  <si>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</si>
  <si>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</si>
  <si>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</si>
  <si>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</si>
  <si>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</si>
  <si>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</si>
  <si>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</si>
  <si>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</si>
  <si>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</si>
  <si>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</si>
  <si>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</si>
  <si>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</si>
  <si>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</si>
  <si>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</si>
  <si>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</si>
  <si>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</si>
  <si>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</si>
  <si>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</si>
  <si>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</si>
  <si>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</si>
  <si>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</si>
  <si>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</si>
  <si>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</si>
  <si>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</si>
  <si>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</si>
  <si>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</si>
  <si>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</si>
  <si>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</si>
  <si>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</si>
  <si>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</si>
  <si>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</si>
  <si>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</si>
  <si>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</si>
  <si>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</si>
  <si>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</si>
  <si>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</si>
  <si>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</si>
  <si>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</si>
  <si>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</si>
  <si>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</si>
  <si>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</si>
  <si>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</si>
  <si>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</si>
  <si>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</si>
  <si>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</si>
  <si>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</si>
  <si>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</si>
  <si>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</si>
  <si>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</si>
  <si>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</si>
  <si>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</si>
  <si>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</si>
  <si>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</si>
  <si>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</si>
  <si>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</si>
  <si>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</si>
  <si>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</si>
  <si>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</si>
  <si>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</si>
  <si>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</si>
  <si>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</si>
  <si>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</si>
  <si>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</si>
  <si>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</si>
  <si>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</si>
  <si>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</si>
  <si>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</si>
  <si>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</si>
  <si>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</si>
  <si>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</si>
  <si>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</si>
  <si>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</si>
  <si>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</si>
  <si>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</si>
  <si>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</si>
  <si>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</si>
  <si>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</si>
  <si>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</si>
  <si>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</si>
  <si>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</si>
  <si>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</si>
  <si>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</si>
  <si>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</si>
  <si>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</si>
  <si>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</si>
  <si>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</si>
  <si>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</si>
  <si>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</si>
  <si>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</si>
  <si>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</si>
  <si>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</si>
  <si>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</si>
  <si>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</si>
  <si>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</si>
  <si>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</si>
  <si>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</si>
  <si>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</si>
  <si>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</si>
  <si>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</si>
  <si>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</si>
  <si>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</si>
  <si>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</si>
  <si>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</si>
  <si>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</si>
  <si>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</si>
  <si>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</si>
  <si>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</si>
  <si>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</si>
  <si>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</si>
  <si>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</si>
  <si>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</si>
  <si>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</si>
  <si>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</si>
  <si>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</si>
  <si>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</si>
  <si>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</si>
  <si>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</si>
  <si>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</si>
  <si>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</si>
  <si>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</si>
  <si>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</si>
  <si>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</si>
  <si>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</si>
  <si>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</si>
  <si>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</si>
  <si>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</si>
  <si>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</si>
  <si>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</si>
  <si>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</si>
  <si>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</si>
  <si>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</si>
  <si>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</si>
  <si>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</si>
  <si>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</si>
  <si>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</si>
  <si>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</si>
  <si>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</si>
  <si>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</si>
  <si>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</si>
  <si>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</si>
  <si>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</si>
  <si>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</si>
  <si>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</si>
  <si>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</si>
  <si>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</si>
  <si>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</si>
  <si>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</si>
  <si>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</si>
  <si>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</si>
  <si>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</si>
  <si>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</si>
  <si>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</si>
  <si>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</si>
  <si>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</si>
  <si>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</si>
  <si>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</si>
  <si>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</si>
  <si>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</si>
  <si>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</si>
  <si>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</si>
  <si>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</si>
  <si>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</si>
  <si>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</si>
  <si>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</si>
  <si>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</si>
  <si>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</si>
  <si>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</si>
  <si>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</si>
  <si>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</si>
  <si>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</si>
  <si>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</si>
  <si>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</si>
  <si>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</si>
  <si>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</si>
  <si>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</si>
  <si>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</si>
  <si>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</si>
  <si>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</si>
  <si>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</si>
  <si>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</si>
  <si>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</si>
  <si>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</si>
  <si>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</si>
  <si>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</si>
  <si>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</si>
  <si>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</si>
  <si>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</si>
  <si>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</si>
  <si>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</si>
  <si>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</si>
  <si>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</si>
  <si>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</si>
  <si>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</si>
  <si>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</si>
  <si>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</si>
  <si>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</si>
  <si>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</si>
  <si>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</si>
  <si>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</si>
  <si>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</si>
  <si>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</si>
  <si>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</si>
  <si>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</si>
  <si>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</si>
  <si>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</si>
  <si>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</si>
  <si>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</si>
  <si>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</si>
  <si>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</si>
  <si>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</si>
  <si>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</si>
  <si>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</si>
  <si>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</si>
  <si>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</si>
  <si>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</si>
  <si>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</si>
  <si>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</si>
  <si>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</si>
  <si>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</si>
  <si>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</si>
  <si>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</si>
  <si>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</si>
  <si>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</si>
  <si>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</si>
  <si>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</si>
  <si>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</si>
  <si>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</si>
  <si>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</si>
  <si>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</si>
  <si>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</si>
  <si>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</si>
  <si>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</si>
  <si>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</si>
  <si>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</si>
  <si>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</si>
  <si>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</si>
  <si>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</si>
  <si>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</si>
  <si>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</si>
  <si>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</si>
  <si>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</si>
  <si>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</si>
  <si>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</si>
  <si>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</si>
  <si>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</si>
  <si>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</si>
  <si>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</si>
  <si>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</si>
  <si>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</si>
  <si>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</si>
  <si>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</si>
  <si>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</si>
  <si>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</si>
  <si>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</si>
  <si>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</si>
  <si>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</si>
  <si>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</si>
  <si>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</si>
  <si>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</si>
  <si>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</si>
  <si>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</si>
  <si>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</si>
  <si>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</si>
  <si>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</si>
  <si>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</si>
  <si>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</si>
  <si>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</si>
  <si>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</si>
  <si>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</si>
  <si>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</si>
  <si>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</si>
  <si>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</si>
  <si>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</si>
  <si>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</si>
  <si>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</si>
  <si>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</si>
  <si>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</si>
  <si>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</si>
  <si>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</si>
  <si>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</si>
  <si>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</si>
  <si>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</si>
  <si>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</si>
  <si>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</si>
  <si>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</si>
  <si>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</si>
  <si>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</si>
  <si>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</si>
  <si>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</si>
  <si>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</si>
  <si>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</si>
  <si>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</si>
  <si>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</si>
  <si>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</si>
  <si>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</si>
  <si>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</si>
  <si>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</si>
  <si>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</si>
  <si>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</si>
  <si>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</si>
  <si>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</si>
  <si>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</si>
  <si>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</si>
  <si>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</si>
  <si>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</si>
  <si>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</si>
  <si>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</si>
  <si>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</si>
  <si>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</si>
  <si>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</si>
  <si>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</si>
  <si>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</si>
  <si>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</si>
  <si>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</si>
  <si>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</si>
  <si>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</si>
  <si>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</si>
  <si>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</si>
  <si>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</si>
  <si>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</si>
  <si>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</si>
  <si>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</si>
  <si>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</si>
  <si>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</si>
  <si>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</si>
  <si>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</si>
  <si>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</si>
  <si>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</si>
  <si>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</si>
  <si>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</si>
  <si>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</si>
  <si>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</si>
  <si>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</si>
  <si>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</si>
  <si>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</si>
  <si>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</si>
  <si>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</si>
  <si>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</si>
  <si>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</si>
  <si>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</si>
  <si>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</si>
  <si>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</si>
  <si>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</si>
  <si>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</si>
  <si>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</si>
  <si>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</si>
  <si>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</si>
  <si>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</si>
  <si>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</si>
  <si>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</si>
  <si>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</si>
  <si>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</si>
  <si>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</si>
  <si>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</si>
  <si>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</si>
  <si>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</si>
  <si>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</si>
  <si>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</si>
  <si>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</si>
  <si>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</si>
  <si>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</si>
  <si>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</si>
  <si>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</si>
  <si>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</si>
  <si>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</si>
  <si>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</si>
  <si>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</si>
  <si>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</si>
  <si>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</si>
  <si>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</si>
  <si>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</si>
  <si>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</si>
  <si>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</si>
  <si>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</si>
  <si>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</si>
  <si>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</si>
  <si>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</si>
  <si>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</si>
  <si>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</si>
  <si>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</si>
  <si>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</si>
  <si>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</si>
  <si>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</si>
  <si>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</si>
  <si>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</si>
  <si>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</si>
  <si>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</si>
  <si>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</si>
  <si>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</si>
  <si>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</si>
  <si>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</si>
  <si>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</si>
  <si>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</si>
  <si>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</si>
  <si>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</si>
  <si>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</si>
  <si>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</si>
  <si>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</si>
  <si>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</si>
  <si>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</si>
  <si>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</si>
  <si>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</si>
  <si>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</si>
  <si>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</si>
  <si>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</si>
  <si>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</si>
  <si>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</si>
  <si>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</si>
  <si>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</si>
  <si>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</si>
  <si>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</si>
  <si>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</si>
  <si>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</si>
  <si>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</si>
  <si>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</si>
  <si>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</si>
  <si>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</si>
  <si>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</si>
  <si>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</si>
  <si>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</si>
  <si>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</si>
  <si>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</si>
  <si>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</si>
  <si>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</si>
  <si>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</si>
  <si>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</si>
  <si>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</si>
  <si>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</si>
  <si>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</si>
  <si>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</si>
  <si>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</si>
  <si>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</si>
  <si>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</si>
  <si>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</si>
  <si>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</si>
  <si>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</si>
  <si>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</si>
  <si>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</si>
  <si>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</si>
  <si>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</si>
  <si>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</si>
  <si>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</si>
  <si>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</si>
  <si>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</si>
  <si>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</si>
  <si>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</si>
  <si>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</si>
  <si>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</si>
  <si>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</si>
  <si>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</si>
  <si>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</si>
  <si>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</si>
  <si>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</si>
  <si>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</si>
  <si>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</si>
  <si>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</si>
  <si>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</si>
  <si>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</si>
  <si>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</si>
  <si>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</si>
  <si>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</si>
  <si>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</si>
  <si>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</si>
  <si>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</si>
  <si>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</si>
  <si>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</si>
  <si>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</si>
  <si>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</si>
  <si>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</si>
  <si>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</si>
  <si>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</si>
  <si>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</si>
  <si>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</si>
  <si>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</si>
  <si>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</si>
  <si>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</si>
  <si>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</si>
  <si>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</si>
  <si>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</si>
  <si>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</si>
  <si>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</si>
  <si>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</si>
  <si>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</si>
  <si>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</si>
  <si>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</si>
  <si>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</si>
  <si>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</si>
  <si>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</si>
  <si>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</si>
  <si>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</si>
  <si>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</si>
  <si>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</si>
  <si>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</si>
  <si>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</si>
  <si>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</si>
  <si>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</si>
  <si>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</si>
  <si>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</si>
  <si>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</si>
  <si>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</si>
  <si>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</si>
  <si>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</si>
  <si>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</si>
  <si>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</si>
  <si>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</si>
  <si>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</si>
  <si>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</si>
  <si>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</si>
  <si>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</si>
  <si>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</si>
  <si>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</si>
  <si>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</si>
  <si>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</si>
  <si>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</si>
  <si>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</si>
  <si>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</si>
  <si>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</si>
  <si>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</si>
  <si>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</si>
  <si>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</si>
  <si>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</si>
  <si>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</si>
  <si>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</si>
  <si>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</si>
  <si>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</si>
  <si>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</si>
  <si>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</si>
  <si>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</si>
  <si>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</si>
  <si>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</si>
  <si>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</si>
  <si>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</si>
  <si>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</si>
  <si>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</si>
  <si>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</si>
  <si>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</si>
  <si>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</si>
  <si>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</si>
  <si>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</si>
  <si>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</si>
  <si>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</si>
  <si>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</si>
  <si>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</si>
  <si>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</si>
  <si>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</si>
  <si>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</si>
  <si>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</si>
  <si>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</si>
  <si>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</si>
  <si>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</si>
  <si>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</si>
  <si>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</si>
  <si>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</si>
  <si>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</si>
  <si>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</si>
  <si>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</si>
  <si>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</si>
  <si>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</si>
  <si>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</si>
  <si>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</si>
  <si>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</si>
  <si>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</si>
  <si>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</si>
  <si>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</si>
  <si>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</si>
  <si>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</si>
  <si>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</si>
  <si>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</si>
  <si>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</si>
  <si>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</si>
  <si>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</si>
  <si>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</si>
  <si>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</si>
  <si>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</si>
  <si>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</si>
  <si>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</si>
  <si>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</si>
  <si>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</si>
  <si>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</si>
  <si>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</si>
  <si>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</si>
  <si>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</si>
  <si>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</si>
  <si>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</si>
  <si>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</si>
  <si>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</si>
  <si>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</si>
  <si>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</si>
  <si>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</si>
  <si>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</si>
  <si>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</si>
  <si>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</si>
  <si>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</si>
  <si>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</si>
  <si>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</si>
  <si>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</si>
  <si>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</si>
  <si>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</si>
  <si>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</si>
  <si>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</si>
  <si>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</si>
  <si>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</si>
  <si>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</si>
  <si>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</si>
  <si>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</si>
  <si>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</si>
  <si>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</si>
  <si>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</si>
  <si>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</si>
  <si>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</si>
  <si>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</si>
  <si>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</si>
  <si>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</si>
  <si>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</si>
  <si>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</si>
  <si>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</si>
  <si>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</si>
  <si>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</si>
  <si>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</si>
  <si>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</si>
  <si>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</si>
  <si>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</si>
  <si>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</si>
  <si>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</si>
  <si>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</si>
  <si>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</si>
  <si>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</si>
  <si>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</si>
  <si>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</si>
  <si>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</si>
  <si>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</si>
  <si>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</si>
  <si>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</si>
  <si>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</si>
  <si>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</si>
  <si>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</si>
  <si>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</si>
  <si>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</si>
  <si>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</si>
  <si>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</si>
  <si>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</si>
  <si>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</si>
  <si>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</si>
  <si>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</si>
  <si>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</si>
  <si>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</si>
  <si>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</si>
  <si>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</si>
  <si>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</si>
  <si>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</si>
  <si>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</si>
  <si>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</si>
  <si>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</si>
  <si>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</si>
  <si>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</si>
  <si>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</si>
  <si>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</si>
  <si>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</si>
  <si>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</si>
  <si>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</si>
  <si>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</si>
  <si>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</si>
  <si>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</si>
  <si>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</si>
  <si>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</si>
  <si>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</si>
  <si>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</si>
  <si>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</si>
  <si>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</si>
  <si>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</si>
  <si>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</si>
  <si>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</si>
  <si>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</si>
  <si>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</si>
  <si>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</si>
  <si>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</si>
  <si>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</si>
  <si>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</si>
  <si>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</si>
  <si>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</si>
  <si>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</si>
  <si>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</si>
  <si>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</si>
  <si>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</si>
  <si>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</si>
  <si>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</si>
  <si>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</si>
  <si>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</si>
  <si>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</si>
  <si>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</si>
  <si>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</si>
  <si>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</si>
  <si>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</si>
  <si>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</si>
  <si>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</si>
  <si>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</si>
  <si>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</si>
  <si>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</si>
  <si>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</si>
  <si>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</si>
  <si>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</si>
  <si>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</si>
  <si>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</si>
  <si>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</si>
  <si>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</si>
  <si>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</si>
  <si>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</si>
  <si>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</si>
  <si>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</si>
  <si>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</si>
  <si>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</si>
  <si>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</si>
  <si>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</si>
  <si>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</si>
  <si>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</si>
  <si>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</si>
  <si>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</si>
  <si>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</si>
  <si>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</si>
  <si>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</si>
  <si>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</si>
  <si>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</si>
  <si>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</si>
  <si>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</si>
  <si>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</si>
  <si>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</si>
  <si>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</si>
  <si>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</si>
  <si>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</si>
  <si>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</si>
  <si>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</si>
  <si>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</si>
  <si>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</si>
  <si>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</si>
  <si>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</si>
  <si>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</si>
  <si>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</si>
  <si>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</si>
  <si>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</si>
  <si>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</si>
  <si>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</si>
  <si>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</si>
  <si>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</si>
  <si>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</si>
  <si>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</si>
  <si>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</si>
  <si>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</si>
  <si>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</si>
  <si>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</si>
  <si>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</si>
  <si>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</si>
  <si>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</si>
  <si>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</si>
  <si>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</si>
  <si>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</si>
  <si>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</si>
  <si>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</si>
  <si>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</si>
  <si>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</si>
  <si>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</si>
  <si>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</si>
  <si>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</si>
  <si>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</si>
  <si>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</si>
  <si>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</si>
  <si>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</si>
  <si>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</si>
  <si>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</si>
  <si>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</si>
  <si>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</si>
  <si>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</si>
  <si>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</si>
  <si>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</si>
  <si>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</si>
  <si>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</si>
  <si>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</si>
  <si>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</si>
  <si>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</si>
  <si>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</si>
  <si>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</si>
  <si>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</si>
  <si>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</si>
  <si>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</si>
  <si>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</si>
  <si>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</si>
  <si>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</si>
  <si>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</si>
  <si>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</si>
  <si>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</si>
  <si>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</si>
  <si>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</si>
  <si>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</si>
  <si>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</si>
  <si>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</si>
  <si>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</si>
  <si>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</si>
  <si>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</si>
  <si>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</si>
  <si>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Lee</t>
  </si>
  <si>
    <t>Sung-Woo</t>
  </si>
  <si>
    <t>Oregon Health &amp; Science University</t>
  </si>
  <si>
    <t>20000 NW Walker Rd</t>
  </si>
  <si>
    <t>Beaverton</t>
  </si>
  <si>
    <t>OR</t>
  </si>
  <si>
    <t>USA</t>
  </si>
  <si>
    <t>503-748-1980</t>
  </si>
  <si>
    <t>Lee 3567</t>
  </si>
  <si>
    <t>11-2</t>
  </si>
  <si>
    <t>OHSU-Tc1</t>
  </si>
  <si>
    <t>OHSU-Jul11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</si>
</sst>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C25" sqref="C25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878</v>
      </c>
    </row>
    <row r="3" spans="1:3">
      <c r="A3" s="18" t="s">
        <v>9</v>
      </c>
      <c r="B3" s="11" t="s">
        <v>879</v>
      </c>
    </row>
    <row r="4" spans="1:3">
      <c r="A4" s="18" t="s">
        <v>12</v>
      </c>
      <c r="B4" s="11" t="s">
        <v>880</v>
      </c>
    </row>
    <row r="5" spans="1:3">
      <c r="A5" s="18" t="s">
        <v>10</v>
      </c>
      <c r="B5" s="11" t="s">
        <v>881</v>
      </c>
      <c r="C5" s="9" t="s">
        <v>875</v>
      </c>
    </row>
    <row r="6" spans="1:3">
      <c r="A6" s="18" t="s">
        <v>11</v>
      </c>
      <c r="B6" s="11"/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97006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 t="s">
        <v>885</v>
      </c>
    </row>
    <row r="12" spans="1:3">
      <c r="A12" s="18" t="s">
        <v>839</v>
      </c>
      <c r="B12" s="23" t="s">
        <v>886</v>
      </c>
    </row>
    <row r="13" spans="1:3">
      <c r="A13" s="18" t="s">
        <v>16</v>
      </c>
      <c r="B13" s="12">
        <v>40704</v>
      </c>
    </row>
    <row r="14" spans="1:3">
      <c r="A14" s="18" t="s">
        <v>41</v>
      </c>
      <c r="B14" s="39" t="s">
        <v>887</v>
      </c>
    </row>
    <row r="15" spans="1:3">
      <c r="A15" s="18" t="s">
        <v>40</v>
      </c>
      <c r="B15" s="12">
        <v>40737</v>
      </c>
      <c r="C15" s="9" t="s">
        <v>854</v>
      </c>
    </row>
    <row r="16" spans="1:3">
      <c r="A16" s="18" t="s">
        <v>811</v>
      </c>
      <c r="B16" s="14">
        <v>40739</v>
      </c>
      <c r="C16" s="9" t="s">
        <v>854</v>
      </c>
    </row>
    <row r="17" spans="1:34">
      <c r="A17" s="18" t="s">
        <v>42</v>
      </c>
      <c r="B17" s="13"/>
      <c r="C17" s="9" t="s">
        <v>853</v>
      </c>
    </row>
    <row r="18" spans="1:34">
      <c r="A18" s="18" t="s">
        <v>807</v>
      </c>
      <c r="B18" s="11"/>
      <c r="C18" s="9" t="s">
        <v>43</v>
      </c>
    </row>
    <row r="19" spans="1:34">
      <c r="A19" s="18" t="s">
        <v>808</v>
      </c>
      <c r="B19" s="11"/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888</v>
      </c>
      <c r="B24" s="9" t="s">
        <v>698</v>
      </c>
      <c r="C24" s="19">
        <v>0.01</v>
      </c>
      <c r="D24" s="31">
        <f>IF(Table5[[#This Row],[Mass (g)]]="","",Table5[[#This Row],[Mass (g)]]*VLOOKUP(Table5[[#This Row],[Nuclide]],Doedata,4)*37000000000)</f>
        <v>6290000</v>
      </c>
      <c r="E24" s="10" t="s">
        <v>30</v>
      </c>
      <c r="F24" s="10" t="s">
        <v>821</v>
      </c>
      <c r="G24" s="10">
        <v>30</v>
      </c>
      <c r="H24" s="10" t="s">
        <v>836</v>
      </c>
      <c r="I24" s="10"/>
      <c r="J24" s="27">
        <f>IF(Table5[[#This Row],[Activity (Bq)]]="","",Table5[[#This Row],[Activity (Bq)]]/37000000000)</f>
        <v>1.7000000000000001E-4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889</v>
      </c>
      <c r="B25" s="9" t="s">
        <v>35</v>
      </c>
      <c r="C25" s="19">
        <v>0.05</v>
      </c>
      <c r="D25" s="31">
        <f>IF(Table5[[#This Row],[Mass (g)]]="","",Table5[[#This Row],[Mass (g)]]*VLOOKUP(Table5[[#This Row],[Nuclide]],Doedata,4)*37000000000)</f>
        <v>621.6</v>
      </c>
      <c r="E25" s="10" t="s">
        <v>820</v>
      </c>
      <c r="F25" s="10" t="s">
        <v>821</v>
      </c>
      <c r="G25" s="10">
        <v>30</v>
      </c>
      <c r="H25" s="10" t="s">
        <v>836</v>
      </c>
      <c r="I25" s="10"/>
      <c r="J25" s="27">
        <f>IF(Table5[[#This Row],[Activity (Bq)]]="","",Table5[[#This Row],[Activity (Bq)]]/37000000000)</f>
        <v>1.6800000000000002E-8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C26" s="19"/>
      <c r="D26" s="31" t="str">
        <f>IF(Table5[[#This Row],[Mass (g)]]="","",Table5[[#This Row],[Mass (g)]]*VLOOKUP(Table5[[#This Row],[Nuclide]],Doedata,4)*37000000000)</f>
        <v/>
      </c>
      <c r="I26" s="10"/>
      <c r="J26" s="27" t="str">
        <f>IF(Table5[[#This Row],[Activity (Bq)]]="","",Table5[[#This Row],[Activity (Bq)]]/37000000000)</f>
        <v/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C27" s="19"/>
      <c r="D27" s="31" t="str">
        <f>IF(Table5[[#This Row],[Mass (g)]]="","",Table5[[#This Row],[Mass (g)]]*VLOOKUP(Table5[[#This Row],[Nuclide]],Doedata,4)*37000000000)</f>
        <v/>
      </c>
      <c r="I27" s="10"/>
      <c r="J27" s="27" t="str">
        <f>IF(Table5[[#This Row],[Activity (Bq)]]="","",Table5[[#This Row],[Activity (Bq)]]/37000000000)</f>
        <v/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C28" s="19"/>
      <c r="D28" s="31" t="str">
        <f>IF(Table5[[#This Row],[Mass (g)]]="","",Table5[[#This Row],[Mass (g)]]*VLOOKUP(Table5[[#This Row],[Nuclide]],Doedata,4)*37000000000)</f>
        <v/>
      </c>
      <c r="I28" s="10"/>
      <c r="J28" s="27" t="str">
        <f>IF(Table5[[#This Row],[Activity (Bq)]]="","",Table5[[#This Row],[Activity (Bq)]]/37000000000)</f>
        <v/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C29" s="19"/>
      <c r="D29" s="31" t="str">
        <f>IF(Table5[[#This Row],[Mass (g)]]="","",Table5[[#This Row],[Mass (g)]]*VLOOKUP(Table5[[#This Row],[Nuclide]],Doedata,4)*37000000000)</f>
        <v/>
      </c>
      <c r="I29" s="10"/>
      <c r="J29" s="27" t="str">
        <f>IF(Table5[[#This Row],[Activity (Bq)]]="","",Table5[[#This Row],[Activity (Bq)]]/37000000000)</f>
        <v/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C30" s="19"/>
      <c r="D30" s="31" t="str">
        <f>IF(Table5[[#This Row],[Mass (g)]]="","",Table5[[#This Row],[Mass (g)]]*VLOOKUP(Table5[[#This Row],[Nuclide]],Doedata,4)*37000000000)</f>
        <v/>
      </c>
      <c r="I30" s="10"/>
      <c r="J30" s="27" t="str">
        <f>IF(Table5[[#This Row],[Activity (Bq)]]="","",Table5[[#This Row],[Activity (Bq)]]/37000000000)</f>
        <v/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C31" s="19"/>
      <c r="D31" s="31" t="str">
        <f>IF(Table5[[#This Row],[Mass (g)]]="","",Table5[[#This Row],[Mass (g)]]*VLOOKUP(Table5[[#This Row],[Nuclide]],Doedata,4)*37000000000)</f>
        <v/>
      </c>
      <c r="I31" s="10"/>
      <c r="J31" s="27" t="str">
        <f>IF(Table5[[#This Row],[Activity (Bq)]]="","",Table5[[#This Row],[Activity (Bq)]]/37000000000)</f>
        <v/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C32" s="19"/>
      <c r="D32" s="31" t="str">
        <f>IF(Table5[[#This Row],[Mass (g)]]="","",Table5[[#This Row],[Mass (g)]]*VLOOKUP(Table5[[#This Row],[Nuclide]],Doedata,4)*37000000000)</f>
        <v/>
      </c>
      <c r="I32" s="10"/>
      <c r="J32" s="27" t="str">
        <f>IF(Table5[[#This Row],[Activity (Bq)]]="","",Table5[[#This Row],[Activity (Bq)]]/37000000000)</f>
        <v/>
      </c>
      <c r="AD32" s="30" t="s">
        <v>64</v>
      </c>
      <c r="AE32" s="18"/>
      <c r="AF32" s="18"/>
      <c r="AG32" s="18" t="s">
        <v>857</v>
      </c>
      <c r="AH32" s="18"/>
    </row>
    <row r="33" spans="3:34">
      <c r="C33" s="19"/>
      <c r="D33" s="31" t="str">
        <f>IF(Table5[[#This Row],[Mass (g)]]="","",Table5[[#This Row],[Mass (g)]]*VLOOKUP(Table5[[#This Row],[Nuclide]],Doedata,4)*37000000000)</f>
        <v/>
      </c>
      <c r="I33" s="10"/>
      <c r="J33" s="27" t="str">
        <f>IF(Table5[[#This Row],[Activity (Bq)]]="","",Table5[[#This Row],[Activity (Bq)]]/37000000000)</f>
        <v/>
      </c>
      <c r="AD33" s="30" t="s">
        <v>65</v>
      </c>
      <c r="AE33" s="18"/>
      <c r="AF33" s="18"/>
      <c r="AG33" s="18" t="s">
        <v>858</v>
      </c>
      <c r="AH33" s="18"/>
    </row>
    <row r="34" spans="3:34">
      <c r="C34" s="19"/>
      <c r="D34" s="31" t="str">
        <f>IF(Table5[[#This Row],[Mass (g)]]="","",Table5[[#This Row],[Mass (g)]]*VLOOKUP(Table5[[#This Row],[Nuclide]],Doedata,4)*37000000000)</f>
        <v/>
      </c>
      <c r="I34" s="10"/>
      <c r="J34" s="27" t="str">
        <f>IF(Table5[[#This Row],[Activity (Bq)]]="","",Table5[[#This Row],[Activity (Bq)]]/37000000000)</f>
        <v/>
      </c>
      <c r="AD34" s="30" t="s">
        <v>66</v>
      </c>
      <c r="AE34" s="18"/>
      <c r="AF34" s="18"/>
      <c r="AG34" s="18" t="s">
        <v>859</v>
      </c>
      <c r="AH34" s="18"/>
    </row>
    <row r="35" spans="3:34">
      <c r="C35" s="19"/>
      <c r="D35" s="31" t="str">
        <f>IF(Table5[[#This Row],[Mass (g)]]="","",Table5[[#This Row],[Mass (g)]]*VLOOKUP(Table5[[#This Row],[Nuclide]],Doedata,4)*37000000000)</f>
        <v/>
      </c>
      <c r="I35" s="10"/>
      <c r="J35" s="27" t="str">
        <f>IF(Table5[[#This Row],[Activity (Bq)]]="","",Table5[[#This Row],[Activity (Bq)]]/37000000000)</f>
        <v/>
      </c>
      <c r="AD35" s="30" t="s">
        <v>67</v>
      </c>
      <c r="AE35" s="18"/>
      <c r="AF35" s="18"/>
      <c r="AG35" s="18" t="s">
        <v>860</v>
      </c>
      <c r="AH35" s="18"/>
    </row>
    <row r="36" spans="3:34">
      <c r="C36" s="19"/>
      <c r="D36" s="31" t="str">
        <f>IF(Table5[[#This Row],[Mass (g)]]="","",Table5[[#This Row],[Mass (g)]]*VLOOKUP(Table5[[#This Row],[Nuclide]],Doedata,4)*37000000000)</f>
        <v/>
      </c>
      <c r="I36" s="10"/>
      <c r="J36" s="27" t="str">
        <f>IF(Table5[[#This Row],[Activity (Bq)]]="","",Table5[[#This Row],[Activity (Bq)]]/37000000000)</f>
        <v/>
      </c>
      <c r="AD36" s="30" t="s">
        <v>68</v>
      </c>
      <c r="AE36" s="18"/>
      <c r="AF36" s="18"/>
      <c r="AG36" s="18" t="s">
        <v>861</v>
      </c>
      <c r="AH36" s="18"/>
    </row>
    <row r="37" spans="3:34">
      <c r="C37" s="19"/>
      <c r="D37" s="31" t="str">
        <f>IF(Table5[[#This Row],[Mass (g)]]="","",Table5[[#This Row],[Mass (g)]]*VLOOKUP(Table5[[#This Row],[Nuclide]],Doedata,4)*37000000000)</f>
        <v/>
      </c>
      <c r="I37" s="10"/>
      <c r="J37" s="27" t="str">
        <f>IF(Table5[[#This Row],[Activity (Bq)]]="","",Table5[[#This Row],[Activity (Bq)]]/37000000000)</f>
        <v/>
      </c>
      <c r="AD37" s="30" t="s">
        <v>69</v>
      </c>
      <c r="AE37" s="18"/>
      <c r="AF37" s="18"/>
      <c r="AG37" s="18" t="s">
        <v>862</v>
      </c>
      <c r="AH37" s="18"/>
    </row>
    <row r="38" spans="3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3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3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3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3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3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3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3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3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3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3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8" hidden="1" customWidth="1"/>
    <col min="2" max="4" width="12.7109375" style="38" customWidth="1"/>
    <col min="5" max="5" width="16.7109375" style="38" customWidth="1"/>
    <col min="6" max="8" width="12.7109375" style="38" hidden="1" customWidth="1"/>
    <col min="9" max="16384" width="9.1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877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Sung-Woo</cp:lastModifiedBy>
  <cp:lastPrinted>2010-11-18T22:52:38Z</cp:lastPrinted>
  <dcterms:created xsi:type="dcterms:W3CDTF">2010-11-12T20:51:00Z</dcterms:created>
  <dcterms:modified xsi:type="dcterms:W3CDTF">2011-06-11T00:18:20Z</dcterms:modified>
</cp:coreProperties>
</file>